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280" activeTab="0"/>
  </bookViews>
  <sheets>
    <sheet name="Team Orienteering" sheetId="1" r:id="rId1"/>
    <sheet name="HAVOC League 202324" sheetId="2" r:id="rId2"/>
    <sheet name="Team Participation 202324" sheetId="3" r:id="rId3"/>
    <sheet name="BOF Rankings" sheetId="4" r:id="rId4"/>
    <sheet name="Series Fixtures " sheetId="5" r:id="rId5"/>
    <sheet name="Hall of Fame" sheetId="6" r:id="rId6"/>
  </sheets>
  <definedNames>
    <definedName name="_xlfn._FV" hidden="1">#NAME?</definedName>
    <definedName name="_xlfn.ARABIC" hidden="1">#NAME?</definedName>
    <definedName name="_xlfn.BYCOL" hidden="1">#NAME?</definedName>
    <definedName name="_xlfn.DROP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<sst xmlns="http://schemas.openxmlformats.org/spreadsheetml/2006/main" count="1229" uniqueCount="490">
  <si>
    <t>SE Score</t>
  </si>
  <si>
    <t>SE Relay</t>
  </si>
  <si>
    <t>Competition</t>
  </si>
  <si>
    <t>Last run</t>
  </si>
  <si>
    <t>Havoc Result</t>
  </si>
  <si>
    <t>Next running</t>
  </si>
  <si>
    <t>SOS Relays</t>
  </si>
  <si>
    <t>6th</t>
  </si>
  <si>
    <t>Snail Trail Trophy</t>
  </si>
  <si>
    <t>?</t>
  </si>
  <si>
    <t>GLOSS/Frolics</t>
  </si>
  <si>
    <t>Top 8 scorers from: Victoria Mills, Chris Burgues, Keith Ryder, Guy Lidbury, Graham Batty, Chris Brolly, Michael Hill, Shane Muggeridge, Gillian Edgar, Chris Shaw, Andrew Welsh, Michael Muggeridge, Stewart Mills</t>
  </si>
  <si>
    <t>Comments</t>
  </si>
  <si>
    <t>Individual entry, automatic team calculation</t>
  </si>
  <si>
    <t>Individual entry, automatic team calculation.  Top 8 score</t>
  </si>
  <si>
    <t>Course selection needed by Club Captain</t>
  </si>
  <si>
    <t>Relay teams - need club captain to organise</t>
  </si>
  <si>
    <t>CHIG</t>
  </si>
  <si>
    <t>DFOK</t>
  </si>
  <si>
    <t>HH</t>
  </si>
  <si>
    <t>SO</t>
  </si>
  <si>
    <t>SOS</t>
  </si>
  <si>
    <t>HAVOC</t>
  </si>
  <si>
    <t>SUFFOC</t>
  </si>
  <si>
    <t>Venue</t>
  </si>
  <si>
    <t>None</t>
  </si>
  <si>
    <t>Havoc Scorers / Teams (note for events with larger entry, where only a subset score, only scorers shown)</t>
  </si>
  <si>
    <t>SN Trophy</t>
  </si>
  <si>
    <t>Next Venue</t>
  </si>
  <si>
    <t>Epping SW</t>
  </si>
  <si>
    <t>Entries/Results</t>
  </si>
  <si>
    <t>Class</t>
  </si>
  <si>
    <t>LOK</t>
  </si>
  <si>
    <t>Name</t>
  </si>
  <si>
    <t>No. Runs</t>
  </si>
  <si>
    <t>Overall Total</t>
  </si>
  <si>
    <t>SLOW</t>
  </si>
  <si>
    <t>No. HAVOC runners</t>
  </si>
  <si>
    <t>Target Mins per KM</t>
  </si>
  <si>
    <t>Target Course</t>
  </si>
  <si>
    <t>Score event speed factor</t>
  </si>
  <si>
    <t>M10</t>
  </si>
  <si>
    <t>Yellow</t>
  </si>
  <si>
    <t>M12</t>
  </si>
  <si>
    <t>M14</t>
  </si>
  <si>
    <t>M16</t>
  </si>
  <si>
    <t>Green</t>
  </si>
  <si>
    <t>M18</t>
  </si>
  <si>
    <t>Sh Blue</t>
  </si>
  <si>
    <t>M20</t>
  </si>
  <si>
    <t>M21</t>
  </si>
  <si>
    <t>Sh Brown</t>
  </si>
  <si>
    <t>M35</t>
  </si>
  <si>
    <t>Blue</t>
  </si>
  <si>
    <t>M40</t>
  </si>
  <si>
    <t>M45</t>
  </si>
  <si>
    <t>M50</t>
  </si>
  <si>
    <t>M55</t>
  </si>
  <si>
    <t>M60</t>
  </si>
  <si>
    <t>M65</t>
  </si>
  <si>
    <t>Sh Green</t>
  </si>
  <si>
    <t>M70</t>
  </si>
  <si>
    <t>L Green</t>
  </si>
  <si>
    <t>M75</t>
  </si>
  <si>
    <t>Orange</t>
  </si>
  <si>
    <t>M80</t>
  </si>
  <si>
    <t>M85</t>
  </si>
  <si>
    <t>W10</t>
  </si>
  <si>
    <t>W12</t>
  </si>
  <si>
    <t>W14</t>
  </si>
  <si>
    <t>W16</t>
  </si>
  <si>
    <t>W18</t>
  </si>
  <si>
    <t>W20</t>
  </si>
  <si>
    <t>W21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</si>
  <si>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</si>
  <si>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</si>
  <si>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</si>
  <si>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</si>
  <si>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</si>
  <si>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</si>
  <si>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</si>
  <si>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</si>
  <si>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</si>
  <si>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W80</t>
  </si>
  <si>
    <t>W85</t>
  </si>
  <si>
    <t>Running down 1 course 75%, 2 courses 50%, 3 courses 25%, 4 or more courses 1 point only</t>
  </si>
  <si>
    <t xml:space="preserve">Scoring Algorithm </t>
  </si>
  <si>
    <t>Multiply the corrected distance (distance plus 10* climb) of your course by the target rate above to give your target time. For each 1% more than this target time you take you lose 1 point (down to a minimum of 1 point) from the 100 points that you would get for achieving this target time. Similarly for each 1% faster you go you gain 1 point.</t>
  </si>
  <si>
    <t>At relay events, the calculation is essentially the same, with the target time being calculated on all runners in the team.</t>
  </si>
  <si>
    <t>No. events run in</t>
  </si>
  <si>
    <t>SE League</t>
  </si>
  <si>
    <t>Wivenhoe Woods (SOS)</t>
  </si>
  <si>
    <t>Black</t>
  </si>
  <si>
    <t>Brown</t>
  </si>
  <si>
    <t>Scoring: along the lines of the SE League.  Scoring and target times calculated in same way.</t>
  </si>
  <si>
    <t>Paul Beckett</t>
  </si>
  <si>
    <t>David Float</t>
  </si>
  <si>
    <t>Mike Muggeridge</t>
  </si>
  <si>
    <t>Shane Muggeridge</t>
  </si>
  <si>
    <t>Ave</t>
  </si>
  <si>
    <t>Michael Muggeridge</t>
  </si>
  <si>
    <t>The HAVOC Orienteering League</t>
  </si>
  <si>
    <t>Aims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</si>
  <si>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To increase club entries in some of the premier team fixtures of the local calendar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</si>
  <si>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To give a competition that is separate to the club champs that takes into account a wide range of different orienteering disciplines, and is spread across the year, where missing one event doesn’t adversely affect the member</t>
    </r>
  </si>
  <si>
    <t>Scoring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</si>
  <si>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Aligned to the EA League and SE League scoring algorithms, so that members when entering the HAVOC league will also benefit the club in scoring for these club based competitions</t>
    </r>
  </si>
  <si>
    <t>Event selection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</si>
  <si>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Main criteria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</si>
  <si>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Include the Compass Sport Cup Preliminary (and final if relevant)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</si>
  <si>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Avoid the Club Champs event, and that weekend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</si>
  <si>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So that gives us: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</si>
  <si>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SE Score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</si>
  <si>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SE Relay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</si>
  <si>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SE Night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</si>
  <si>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Compass Sport Cup Qualifier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</si>
  <si>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2 EA League (from SOS, SUFFOC, WAOC)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</si>
  <si>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2 SE League (from CHIG, DFOK, HH, SLOW, LOK, SAX)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</si>
  <si>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2 SWELL (from SOS, CHIG)</t>
    </r>
  </si>
  <si>
    <t>Points</t>
  </si>
  <si>
    <t>Havoc Bronze Age : 4th
Havoc Mispunchers: 8th</t>
  </si>
  <si>
    <t>Havoc Bronze Age: Shane Muggeridge, Chris Shaw, Michael Muggeridge, Garry Parmenter
Havoc Mispunchers: Paul Beckett, Graham Batty, Dale Bennett, Barbara Fothergill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</si>
  <si>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Spread throughout the year, but finishing before the club dinner (May – Apr)</t>
    </r>
  </si>
  <si>
    <t>Barbara Beckett</t>
  </si>
  <si>
    <t>Chris Shaw</t>
  </si>
  <si>
    <t>SN</t>
  </si>
  <si>
    <t>Rachel Cooper</t>
  </si>
  <si>
    <t>GLOSS</t>
  </si>
  <si>
    <t>5th</t>
  </si>
  <si>
    <t>Course</t>
  </si>
  <si>
    <t>Graham Batty</t>
  </si>
  <si>
    <t>EAL</t>
  </si>
  <si>
    <t>SEL</t>
  </si>
  <si>
    <t>Time</t>
  </si>
  <si>
    <t>Janet Biggs</t>
  </si>
  <si>
    <t>Guy Lidbury</t>
  </si>
  <si>
    <t>Dale Bennett</t>
  </si>
  <si>
    <t>Garry Parmenter</t>
  </si>
  <si>
    <t>Andrew Welsh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</si>
  <si>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2 Urban, 2 night, 2 score, 2 sprint (replace with traditional forest if not possible) (cover from local clubs, not already covered above)</t>
    </r>
  </si>
  <si>
    <t>Richard Wilkes</t>
  </si>
  <si>
    <t>Zbig Gebka</t>
  </si>
  <si>
    <t>Colin Jackson</t>
  </si>
  <si>
    <t>Jennifer Gebka</t>
  </si>
  <si>
    <t>Length</t>
  </si>
  <si>
    <t>Climb</t>
  </si>
  <si>
    <t>Target Time/km</t>
  </si>
  <si>
    <t>Adjusted Length</t>
  </si>
  <si>
    <t>Target Time</t>
  </si>
  <si>
    <t>Time v Target</t>
  </si>
  <si>
    <t>% v Target</t>
  </si>
  <si>
    <t>Course Adj</t>
  </si>
  <si>
    <t>Adj Points</t>
  </si>
  <si>
    <t>Men Open</t>
  </si>
  <si>
    <t>Women Open</t>
  </si>
  <si>
    <t>Men Handicap</t>
  </si>
  <si>
    <t>Women Hanicap</t>
  </si>
  <si>
    <t>Junior</t>
  </si>
  <si>
    <t>Women's HAVOC League</t>
  </si>
  <si>
    <t>Participation League</t>
  </si>
  <si>
    <t>Compass Sport Trophy Qualifying</t>
  </si>
  <si>
    <t>UK Orienteering League</t>
  </si>
  <si>
    <t>Year</t>
  </si>
  <si>
    <t>Men's HAVOC League</t>
  </si>
  <si>
    <t>7th</t>
  </si>
  <si>
    <t>5th Div 2</t>
  </si>
  <si>
    <t>89th</t>
  </si>
  <si>
    <t>91st</t>
  </si>
  <si>
    <t>4th Div 2</t>
  </si>
  <si>
    <t>Barbara Fothergill</t>
  </si>
  <si>
    <t>-</t>
  </si>
  <si>
    <t>4th</t>
  </si>
  <si>
    <t>3rd</t>
  </si>
  <si>
    <t>96th</t>
  </si>
  <si>
    <t xml:space="preserve">Pos. </t>
  </si>
  <si>
    <t xml:space="preserve">Contributing scores </t>
  </si>
  <si>
    <t>Gillian Edgar</t>
  </si>
  <si>
    <t>8th</t>
  </si>
  <si>
    <t>Jenny Gebka</t>
  </si>
  <si>
    <t>Ian Maynard</t>
  </si>
  <si>
    <t>Rebecca King</t>
  </si>
  <si>
    <t>Rina Hill</t>
  </si>
  <si>
    <t>Grant Baptiste, Ryan Mayo</t>
  </si>
  <si>
    <t>Dean Miller</t>
  </si>
  <si>
    <t>Jane Daniel</t>
  </si>
  <si>
    <t>Shave Muggeridge, Dean Miller</t>
  </si>
  <si>
    <t>Cath Shipley</t>
  </si>
  <si>
    <t>Chris Cann</t>
  </si>
  <si>
    <t>Mary Ryder</t>
  </si>
  <si>
    <t>Charlotte Hood</t>
  </si>
  <si>
    <t>Lenval Greer</t>
  </si>
  <si>
    <t>Daniel Alexander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</si>
  <si>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At each event the highest scoring runner will have their score rebased to 110 points, with other runners scoring in proportion</t>
    </r>
  </si>
  <si>
    <r>
      <t>o</t>
    </r>
    <r>
      <rPr>
        <sz val="7"/>
        <rFont val="Times New Roman"/>
        <family val="1"/>
      </rPr>
      <t>  </t>
    </r>
    <r>
      <rPr>
        <sz val="11"/>
        <rFont val="Calibri"/>
        <family val="2"/>
      </rPr>
      <t xml:space="preserve"> Local (EAOA and SEOA) events attracting more than five club runners will be added into the league if not already included.  The maximum number of events will not change</t>
    </r>
  </si>
  <si>
    <t>MV</t>
  </si>
  <si>
    <t>Rachel McTurk</t>
  </si>
  <si>
    <t>2nd</t>
  </si>
  <si>
    <t>Rebase to 110</t>
  </si>
  <si>
    <t>1st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</si>
  <si>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Coverage should be at least 2 from each of our most local clubs (SOS, CHIG ,DFOK, LOK) and at least 1 each from our next nearest (HH, SUFFOC, WAOC, SAX, SLOW).  Note - where possible, e.g. LOK events are mostly midweek</t>
    </r>
  </si>
  <si>
    <t>97th</t>
  </si>
  <si>
    <t>Charlie Maule-Lidcury</t>
  </si>
  <si>
    <t>EA League</t>
  </si>
  <si>
    <t>Addington Hills</t>
  </si>
  <si>
    <t>Compass Sport Trophy</t>
  </si>
  <si>
    <t>David Float, Rachel McTurk, Doug McTurk, Mike Muggeridge</t>
  </si>
  <si>
    <t>Knole Park (SAX)</t>
  </si>
  <si>
    <t>95th</t>
  </si>
  <si>
    <t>White</t>
  </si>
  <si>
    <t>M6</t>
  </si>
  <si>
    <t>M8</t>
  </si>
  <si>
    <r>
      <t>o</t>
    </r>
    <r>
      <rPr>
        <sz val="11"/>
        <rFont val="Calibri Light"/>
        <family val="2"/>
      </rPr>
      <t>   2</t>
    </r>
    <r>
      <rPr>
        <sz val="11"/>
        <rFont val="Calibri"/>
        <family val="2"/>
      </rPr>
      <t xml:space="preserve"> GLOSS</t>
    </r>
  </si>
  <si>
    <t>UKOL</t>
  </si>
  <si>
    <t>Tony Biggs</t>
  </si>
  <si>
    <t>Charlie Maule-Lidbury</t>
  </si>
  <si>
    <t>Hugo Maule-Lidbury</t>
  </si>
  <si>
    <t>Amelie Maule-Lidbury</t>
  </si>
  <si>
    <t>W6</t>
  </si>
  <si>
    <t>W8</t>
  </si>
  <si>
    <t>Stuart Mills</t>
  </si>
  <si>
    <t>Chris Brolly</t>
  </si>
  <si>
    <t>Steve Kemp</t>
  </si>
  <si>
    <t>Charlie Maule-Lidbury, Hugo Maule-Lidbury, Amelie Maule-0Lidbury</t>
  </si>
  <si>
    <t>TBA</t>
  </si>
  <si>
    <t>1st (only one event)</t>
  </si>
  <si>
    <t>Not held</t>
  </si>
  <si>
    <t>AIRE</t>
  </si>
  <si>
    <t>Sprint</t>
  </si>
  <si>
    <t>Forest</t>
  </si>
  <si>
    <t>Not Held</t>
  </si>
  <si>
    <t>Score</t>
  </si>
  <si>
    <t>Urban</t>
  </si>
  <si>
    <t>Night</t>
  </si>
  <si>
    <t>SWELL</t>
  </si>
  <si>
    <t>covers 2021 and 2022</t>
  </si>
  <si>
    <t>Sienna Muggeridge</t>
  </si>
  <si>
    <t>Paul beckett</t>
  </si>
  <si>
    <t>83rd</t>
  </si>
  <si>
    <t>Chris Prince</t>
  </si>
  <si>
    <t>Olivia Muggeridge</t>
  </si>
  <si>
    <t>Chloe Fowler</t>
  </si>
  <si>
    <t>3rd, Div 2</t>
  </si>
  <si>
    <t>NOR</t>
  </si>
  <si>
    <t>GO</t>
  </si>
  <si>
    <t>Shouldham Warren</t>
  </si>
  <si>
    <t>Belhus Woods</t>
  </si>
  <si>
    <t>Trent Park</t>
  </si>
  <si>
    <t>Rosalind West</t>
  </si>
  <si>
    <t>Simon Fowler</t>
  </si>
  <si>
    <t>Ros West</t>
  </si>
  <si>
    <t>Trent Pk</t>
  </si>
  <si>
    <t>Ollie Fowler</t>
  </si>
  <si>
    <t>Susan Fowler</t>
  </si>
  <si>
    <t>SMOC</t>
  </si>
  <si>
    <t>Rushmere</t>
  </si>
  <si>
    <t>Writtle</t>
  </si>
  <si>
    <t>Tunstall</t>
  </si>
  <si>
    <t>EA League 2023</t>
  </si>
  <si>
    <t>UK League 2023</t>
  </si>
  <si>
    <t>Winter Series 6 - Brentwood</t>
  </si>
  <si>
    <t>Winter Series 8 - Brentwood</t>
  </si>
  <si>
    <t>Winter Series 10 - Shenfield</t>
  </si>
  <si>
    <t>Regional, SWELL and EAL.- Epping South West</t>
  </si>
  <si>
    <t>Regional and SWELL - Thorndon South</t>
  </si>
  <si>
    <t>HAVOC 2023</t>
  </si>
  <si>
    <t>Mote Park</t>
  </si>
  <si>
    <t>British Night Championships (WIM, Ringwood)</t>
  </si>
  <si>
    <t>SCOL5 New Forest SCOA league event (SOC, New Forest)</t>
  </si>
  <si>
    <t>EMOA League, Bichen Edge Middle distance (DVO, Baslow)</t>
  </si>
  <si>
    <t>Northern Championships &amp; YHOA SuperLeague (SYO, Sheffield)</t>
  </si>
  <si>
    <t>Welsh Championships &amp; SBOC Winter League 13 (SBOC, Margam)</t>
  </si>
  <si>
    <t>British Orienteering Championships &amp; Southern Championships (BKO, Newbury)</t>
  </si>
  <si>
    <t>JK Sprint</t>
  </si>
  <si>
    <t>JK Middle Distance</t>
  </si>
  <si>
    <t>JK Long Distance</t>
  </si>
  <si>
    <t>British Sprint Championships</t>
  </si>
  <si>
    <t>British Middle Distance Championships</t>
  </si>
  <si>
    <t>Sudbury Urban</t>
  </si>
  <si>
    <t>Harwich Urban</t>
  </si>
  <si>
    <t>Scottish Championships</t>
  </si>
  <si>
    <t>Springtime in Shropshire Day 2 &amp; Midlands Championships</t>
  </si>
  <si>
    <t>Springtime in Shropshire Day 3</t>
  </si>
  <si>
    <t>Race the Abbeys - Scottish Borders: Urban</t>
  </si>
  <si>
    <t>Race the Abbeys - Scottish Borders: Urban Sprint</t>
  </si>
  <si>
    <t>S6D Moray 2023 Day 2</t>
  </si>
  <si>
    <t>S6D Moray 2023 Day 4</t>
  </si>
  <si>
    <t>City of London Race</t>
  </si>
  <si>
    <t>Caddihoe Chase Day 1</t>
  </si>
  <si>
    <t>Caddihoe Chase Day 2</t>
  </si>
  <si>
    <t>November Classic Weekend Urban</t>
  </si>
  <si>
    <t>November Classic (UKOL)</t>
  </si>
  <si>
    <t>Guy Lidbury, Mike Muggeridge, Paul Beckett, Colin Jackson, Barbara Beckett, Chris Prince, Charlie Maule-Lidbury, Hugo Maule-Lidbury, Janet Biggs, Zbig Gebka, Jenny Gebka, Amelie Maule-Lidbury</t>
  </si>
  <si>
    <t>Worthlodge</t>
  </si>
  <si>
    <t>Mytchett</t>
  </si>
  <si>
    <t>SE Sprint</t>
  </si>
  <si>
    <t>Ham</t>
  </si>
  <si>
    <t>Guy Lidbury, Mike Muggeridge, Dale Bennett, Colin Jackson, Graham Batty, David Float, Janet Biggs, Paul Beckett, Barbara Beckett, Chris Shaw, Charlie Maule-Lidbury, Hugo Maule-Lidbury, Amelie Maule-Lidbury, Ros West, Chris Prince, Garry Parmenter</t>
  </si>
  <si>
    <t>18/6/23
25/6/23
1/7/23
9/7/23
16/7/23
23/7/23</t>
  </si>
  <si>
    <t>Summer Series 1 - Whitmore Park</t>
  </si>
  <si>
    <t>Summer series 2 - Doddinghurtst</t>
  </si>
  <si>
    <t>Summer series 3 - Leigh-on-Sea</t>
  </si>
  <si>
    <t>Anthony Biggs</t>
  </si>
  <si>
    <t>5th, Div 2</t>
  </si>
  <si>
    <t>UKOL, UK Relay League, EA League, SE League, GLOSS, Other Team Events</t>
  </si>
  <si>
    <t>Location</t>
  </si>
  <si>
    <t>Date</t>
  </si>
  <si>
    <t>Type</t>
  </si>
  <si>
    <t xml:space="preserve">For score events, points will be calculated as follows - for the premier score course, score from results (before any handicap adjustment) multiplied by age class speed factor.  </t>
  </si>
  <si>
    <t>The highest points score is awarded 110 points, everyone else scores points in proportion.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</si>
  <si>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Ideally avoid weekend with other SWELL, HAVOC, GLOSS, SE League or EA League events, or Premier UK events on</t>
    </r>
  </si>
  <si>
    <t>Ham Riverside</t>
  </si>
  <si>
    <t>Lloyd Park</t>
  </si>
  <si>
    <t>Rotherhithe</t>
  </si>
  <si>
    <t>Epping NW</t>
  </si>
  <si>
    <t>LOK/HH</t>
  </si>
  <si>
    <t>Westerham Chart</t>
  </si>
  <si>
    <t>Hockley Woods</t>
  </si>
  <si>
    <t>CST</t>
  </si>
  <si>
    <t>Ash Ridge</t>
  </si>
  <si>
    <t>Hainult Forest</t>
  </si>
  <si>
    <t>Chelmsford</t>
  </si>
  <si>
    <t>2023/24: 18 events (best 14 to count)</t>
  </si>
  <si>
    <t>Lloyd Pk</t>
  </si>
  <si>
    <t>Westerham</t>
  </si>
  <si>
    <t>Hockley</t>
  </si>
  <si>
    <t>Hainult</t>
  </si>
  <si>
    <t>Gunpowder Park</t>
  </si>
  <si>
    <t>Epsom Downs</t>
  </si>
  <si>
    <t>Streatham Common</t>
  </si>
  <si>
    <t>Hampstead Heath</t>
  </si>
  <si>
    <t>CS Trophy</t>
  </si>
  <si>
    <t>Summer series 4 - Chafford Hundred</t>
  </si>
  <si>
    <t xml:space="preserve">Epping </t>
  </si>
  <si>
    <t>QUAD</t>
  </si>
  <si>
    <t>7 of cat 1 (traditional, team event)</t>
  </si>
  <si>
    <t>Category 1</t>
  </si>
  <si>
    <t>Category 2</t>
  </si>
  <si>
    <t>Category 3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</si>
  <si>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Best 14 of 18 events to count.  This number doesn't increase, even though a substantial number of events are likely to be added due to strength of entry.  Because of this, members don’t have to enter all events over the season</t>
    </r>
  </si>
  <si>
    <r>
      <t>o</t>
    </r>
    <r>
      <rPr>
        <sz val="7"/>
        <rFont val="Times New Roman"/>
        <family val="1"/>
      </rPr>
      <t>  </t>
    </r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Three categories of</t>
    </r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events - Team events, Traditional Line events, and other events (Score, Sprint, Urban, Night)</t>
    </r>
  </si>
  <si>
    <r>
      <t>o</t>
    </r>
    <r>
      <rPr>
        <sz val="11"/>
        <rFont val="Calibri"/>
        <family val="2"/>
      </rPr>
      <t>   Maximum scoring from each category (6,4,4)</t>
    </r>
  </si>
  <si>
    <r>
      <t>o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  If an individual doesn't have eough runs in a particular category, but surplus runs in another, the points are transferred, subject to a penalty of 25%</t>
    </r>
  </si>
  <si>
    <r>
      <t>o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  In this way all orienteering disciplines are covered, as well as the main leagues that HAVOC are affiliated to (EAL, SEL, GLOSS)</t>
    </r>
  </si>
  <si>
    <t>Category 1 - Available for transfer</t>
  </si>
  <si>
    <t>Category 2 - Available for transfer</t>
  </si>
  <si>
    <t>Category 3 - Available for transfer</t>
  </si>
  <si>
    <t>Mike Muggeridge, Colin Jackson, Guy Lidbury, Andrew Welsh, David Float</t>
  </si>
  <si>
    <t>Redlands</t>
  </si>
  <si>
    <t>Holmbush</t>
  </si>
  <si>
    <t>Ashridge</t>
  </si>
  <si>
    <t>Houghton Forest</t>
  </si>
  <si>
    <t>JK - Sprint</t>
  </si>
  <si>
    <t>EMOA</t>
  </si>
  <si>
    <t>JK - Middle</t>
  </si>
  <si>
    <t>WMOA</t>
  </si>
  <si>
    <t>JK - Long</t>
  </si>
  <si>
    <t>British Championships</t>
  </si>
  <si>
    <t>NEOA</t>
  </si>
  <si>
    <t>British Middle</t>
  </si>
  <si>
    <t>Northern Championships</t>
  </si>
  <si>
    <t>CLARO</t>
  </si>
  <si>
    <t>Dodinghurst</t>
  </si>
  <si>
    <t>Mytchett/Windmill Hill</t>
  </si>
  <si>
    <t>Redlands  ( S Champs )</t>
  </si>
  <si>
    <t>Holmbush &amp; Buchan</t>
  </si>
  <si>
    <t>SE League 2023/24</t>
  </si>
  <si>
    <t>SN Trophy/ SEL</t>
  </si>
  <si>
    <t>Epping South West</t>
  </si>
  <si>
    <t>Dagnam Park</t>
  </si>
  <si>
    <t>SWELL 2023/24</t>
  </si>
  <si>
    <t>FVO</t>
  </si>
  <si>
    <t>Paul Beckett, Zbig Gebka, Colin Jackson, Jenny Gebka, Charlie Maule-Lidbury, Barbara Beckett, Amelie Maule-Lidbury, Guy Lidbury</t>
  </si>
  <si>
    <t>Gunpowder Park (CHIG)
Lloyd Park (DFOK)
Nonmansland Common (HH)
Epsom Downs (MV)
Streatham Common (SLOW)
Hampstead Heath (LOK)</t>
  </si>
  <si>
    <t xml:space="preserve">Event: 
League: </t>
  </si>
  <si>
    <t>Nomansland</t>
  </si>
  <si>
    <t>Category 1 (max 6)</t>
  </si>
  <si>
    <t>Category 2 (max 4)</t>
  </si>
  <si>
    <t>Category 3 (max 4)</t>
  </si>
  <si>
    <t>No.races to count</t>
  </si>
  <si>
    <t>Rankings of 6+4+4</t>
  </si>
  <si>
    <t>Sorted rankings of 6+4+4</t>
  </si>
  <si>
    <t>Sorted rankings of transfers</t>
  </si>
  <si>
    <t>Transfers Required</t>
  </si>
  <si>
    <t>Available for transfer</t>
  </si>
  <si>
    <t>Scoring Transfers</t>
  </si>
  <si>
    <t>Rankings of transfers (at 75%)</t>
  </si>
  <si>
    <t>All scores - sorted</t>
  </si>
  <si>
    <t>All scores - unsorted</t>
  </si>
  <si>
    <t>7 of cat 3 (non-traditional)</t>
  </si>
  <si>
    <t>4 of cat 2 (traditional, non team)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</si>
  <si>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Three categories of events (Traditional - Team, Traditional-Non Team, Non Traditional).  Max number of events (6,4,4).  Transfers can be made from other category at 75% of points scored</t>
    </r>
  </si>
  <si>
    <t>RR</t>
  </si>
  <si>
    <t>Paul Beckett, Zbig Gebka, Colin Jackson, Jenny Gebka, Barbara Beckett, Guy Lidbury, Graham Batty, Andrew Welsh, David Float, Simon Fowler, Ros West, Chris Prince, Tony Biggs</t>
  </si>
  <si>
    <t>Paul Beckett, Zbig Gebka, Colin Jackson, Jenny Gebka, Barbara Beckett, Guy Lidbury, Graham Batty, David Float, Simon Fowler, Chris Prince, Tony Biggs, Chloe Fowler, Dale Bennett, Mike Muggeridge, Chris Shaw</t>
  </si>
  <si>
    <t>Esher (SLOW - SEOA) or 
King's Forest (SUFFOC - EAOA)</t>
  </si>
  <si>
    <t>Guy Lidbury, Mike Muggeridge, Paul Beckett, Colin Jackson, Barbara Beckett, Chris Prince, Charlie Maule-Lidbury, Hugo Maule-Lidbury, Zbig Gebka, Jenny Gebka, Amelie Maule-Lidbury, Garry Parmenter, Chris Shaw, Dale Bennett</t>
  </si>
  <si>
    <t>Writtle Forest</t>
  </si>
  <si>
    <t>Zbig Gebka, Colin Jackson, Jenny Gebka, Guy Lidbury, Graham Batty, David Float, Chris Prince, Dale Bennett, Andrew Welsh, Charlie Maule-Lidbury, Hugo Maule-Lidbury, Aelie Maule-Lidbury</t>
  </si>
  <si>
    <t>Individual league, but also a club league based on average scores per member unit per club</t>
  </si>
  <si>
    <t>Chaff Hudr</t>
  </si>
  <si>
    <t>Guy Lidbury, Mike Muggeridge, Paul Beckett, Colin Jackson, Barbara Beckett, Chris Prince, Charlie Maule-Lidbury, Hugo Maule-Lidbury, Zbig Gebka, Jenny Gebka, Amelie Maule-Lidbury, Garry Parmenter, Chris Shaw, Dale Bennett, David Float</t>
  </si>
  <si>
    <t>Guy Lidbury, Mike Muggeridge, Paul Beckett, Colin Jackson, Barbara Beckett, Chris Prince, Charlie Maule-Lidbury, Zbig Gebka, Jenny Gebka, Garry Parmenter, Dale Bennett, David Float, Simon Fowler, Susan Fowler, Ollie Fowler, Graham Batty, Tony Biggs, Chloe Fowler, Andrew Welsh</t>
  </si>
  <si>
    <t>David Float, Dale Bennett, Ros West, Andrew Welsh, Chloe Fowler, Simon Fowler, Jenny Gebka, Colin Jackson, Guy Lidbury, Paul Beckett, Zbig Gebka, Graham Batty, Barbara Beckett, Chris Prince
Plus Non-Scorers: Tony Biggs, Mike Muggeridge, Chris Shaw, Garry Parmenter, Charlie Maule-Licbury</t>
  </si>
  <si>
    <t>Event: 1st, Overall: 1st
Event: 2nd, Overall: 1st
Event: 2nd, Overall: 1st
Event: 1st, Overall: 1st
Event: 2nd, Overall: 1st
Event: 2nd, Overall: 1st</t>
  </si>
  <si>
    <t>Guy Lidbury, Mike Muggeridge, Colin Jackson, Chris Prince, Charlie Maule-Lidbury, Zbig Gebka, Jenny Gebka, Garry Parmenter, Dale Bennett, David Float, Simon Fowler, Susan Fowler, Ollie Fowler, Graham Batty, Tony Biggs, Chloe Fowler, Andrew Welsh</t>
  </si>
  <si>
    <t>Hugo Maule-Lidbury, Charlie Maule-Lidbury, Guy Lidbury, Graham Batty, Zbig Gebka, Colin Jackson, Dale Bennett, Mike Muggeridge, Paul Beckett, Garry Parmenter, Jenny Gebka, Barbara Beckett, Ros West, Amelie Maule-Lidbury</t>
  </si>
  <si>
    <t>Charlie Maule-Lidbury, Guy Lidbury, Graham Batty, Zbig Gebka, Colin Jackson, Dale Bennett, Mike Muggeridge, Paul Beckett, Garry Parmenter, Jenny Gebka, Barbara Beckett, Ros West, Amelie Maule-Lidbury</t>
  </si>
  <si>
    <t>Guy Lidbury, Mike Muggeridge, Paul Beckett, Colin Jackson, Barbara Beckett, Chris Prince, Charlie Maule-Lidbury, Zbig Gebka, Jenny Gebka, David Float, Graham Batty, Tony Biggs, Andrew Welsh, Chris Shaw, Amelie Maule-Lidbury</t>
  </si>
  <si>
    <t>Regional and SWELL - Belhus Woods</t>
  </si>
  <si>
    <t>Chalkney Woods</t>
  </si>
  <si>
    <t>Mike Muggeridge, Graham Batty, Paul Beckett, David Float</t>
  </si>
  <si>
    <t>Winter Series 2 - Noak Bridge</t>
  </si>
  <si>
    <t>Winter Series 4 - Corringham</t>
  </si>
  <si>
    <t>Epping S West</t>
  </si>
  <si>
    <t>The following events are no longer ratified for EA members to in prizes at, so are excluded from the league as automatically included events at this time</t>
  </si>
  <si>
    <r>
      <t>o</t>
    </r>
    <r>
      <rPr>
        <strike/>
        <sz val="7"/>
        <rFont val="Calibri Light"/>
        <family val="2"/>
      </rPr>
      <t xml:space="preserve">   </t>
    </r>
    <r>
      <rPr>
        <strike/>
        <sz val="11"/>
        <rFont val="Calibri Light"/>
        <family val="2"/>
      </rPr>
      <t>Cover the premier team events in the season (SE Night, SE Score, SE Relay, EA Equivalents if take place)</t>
    </r>
    <r>
      <rPr>
        <sz val="11"/>
        <rFont val="Calibri Light"/>
        <family val="2"/>
      </rPr>
      <t xml:space="preserve"> These events have now been removed as automatically qualifying events, as currently EA Members cannot win prizes in SE championships</t>
    </r>
  </si>
  <si>
    <t>1045, 1016, 1020, 1037, 1021, 1017</t>
  </si>
  <si>
    <t>897, 853, 893, 896, 878, 867</t>
  </si>
  <si>
    <t>Robin Defoe</t>
  </si>
  <si>
    <t>]</t>
  </si>
  <si>
    <t>Mike Muggerisge, Siena Muggeridge, Olivia Muggeridge, Guy Lidbury, Charlie Maule-Lidbury, Hugo Maule-Lidbury, Amelie Maule-Lidbury, Zbig Gebka, Jenny Gebka, Paul Beckett, Barbara Beckett, Andrew Welsh, Garry Parmenter, Chris Brolly, Robin Defoe.  Plus officials: Graham Batty, Colin Jackson, David Float</t>
  </si>
  <si>
    <t>Mike Muggerisge, Siena Muggeridge, Olivia Muggeridge, Guy Lidbury, Charlie Maule-Lidbury, Hugo Maule-Lidbury, Amelie Maule-Lidbury, Zbig Gebka, Jenny Gebka, Paul Beckett, Barbara Beckett, Andrew Welsh, Garry Parmenter, Chris Brolly, Robin Defoe.</t>
  </si>
  <si>
    <t>Max Scores</t>
  </si>
  <si>
    <t>Wanstead Park</t>
  </si>
  <si>
    <t>Galleywood</t>
  </si>
  <si>
    <t>983, 994, 991, 998, 982, 1021</t>
  </si>
  <si>
    <t>2023/24 Season (40 events)</t>
  </si>
  <si>
    <t>Charlie Maule Lidbury</t>
  </si>
  <si>
    <t>rtd</t>
  </si>
  <si>
    <t>Baddow Ridge</t>
  </si>
  <si>
    <t>Panshanger Park</t>
  </si>
  <si>
    <t xml:space="preserve">Panshanger </t>
  </si>
  <si>
    <t>Langdon Hills</t>
  </si>
  <si>
    <t>1222, 1233, 1278, 1242, 1227, 1239</t>
  </si>
  <si>
    <t>1235, 1219, 1206, 1214, 1206, 1213</t>
  </si>
  <si>
    <t>1188, 1196, 1193, 1188, 1188, 1192</t>
  </si>
  <si>
    <t>Ted Coday</t>
  </si>
  <si>
    <t>1158, 1189, 1144, 1145, 1166, 1199</t>
  </si>
  <si>
    <t>1163, 1158, 1164, 1158, 1171, 1173</t>
  </si>
  <si>
    <t>1054, 1070, 1080, 1049, 1096, 1056</t>
  </si>
  <si>
    <t>1087, 1099, 1037, 1074, 1033, 1047</t>
  </si>
  <si>
    <t>1054, 1076, 1028, 1092, 1013, 1058</t>
  </si>
  <si>
    <t>980, 1023, 1035, 1000, 994, 996</t>
  </si>
  <si>
    <t>1010, 969, 1022, 987, 1035, 955</t>
  </si>
  <si>
    <t>1000, 945, 936, 996, 937, 922</t>
  </si>
  <si>
    <t>968, 950, 932, 932, 951, 952</t>
  </si>
  <si>
    <t>947, 911, 950, 943, 950, 938</t>
  </si>
  <si>
    <t>840, 710, 725, 740, 701, 743</t>
  </si>
  <si>
    <t>659, 594, 697, 719, 659, 697</t>
  </si>
  <si>
    <t>726, 703, 812</t>
  </si>
  <si>
    <t>955, 1130</t>
  </si>
  <si>
    <t>1 (436 -1)</t>
  </si>
  <si>
    <t>2 (581 -14)</t>
  </si>
  <si>
    <t>3 (725 -2)</t>
  </si>
  <si>
    <t>4 (866 +2)</t>
  </si>
  <si>
    <t>5 (886 -28)</t>
  </si>
  <si>
    <t>6 (1543 -2)</t>
  </si>
  <si>
    <t>7 (1573 -7)</t>
  </si>
  <si>
    <t>8 (1643 +75)</t>
  </si>
  <si>
    <t>9 (1843 -2)</t>
  </si>
  <si>
    <t>10 (1998 -6)</t>
  </si>
  <si>
    <t>11 (2051 -10)</t>
  </si>
  <si>
    <t>12 (2058 -6)</t>
  </si>
  <si>
    <t>13 (2259 -65)</t>
  </si>
  <si>
    <t>14 (2300 +16)</t>
  </si>
  <si>
    <t>15 (2338 -6)</t>
  </si>
  <si>
    <t>16 (2614 -5)</t>
  </si>
  <si>
    <t>17 (3075 -41)</t>
  </si>
  <si>
    <t>18 (3223 -20)</t>
  </si>
  <si>
    <t>19 (3891 -14)</t>
  </si>
  <si>
    <t>20 (3986 -12)</t>
  </si>
  <si>
    <t>21 (4628 -9)</t>
  </si>
  <si>
    <t>22 (4996 -18)</t>
  </si>
  <si>
    <t>Zbig Gebka, Jenny Gebka</t>
  </si>
  <si>
    <t>Guy Lidbury, Colin Jackson, Dale Bennett, Barbara Beckett, Charlie Maule Lidbury, Hugo Maule-Lidbury, Amelie Maule-Lidbury</t>
  </si>
  <si>
    <t>Chris Prince, Mike Muggeridge, Zbig Gebka, Chloe Fowler, Garry Parmenter, Jenny Gebka</t>
  </si>
  <si>
    <t>26 events to date</t>
  </si>
  <si>
    <t>Reigate Priory Park(MV)
Bedford's Park (HAVOC)</t>
  </si>
  <si>
    <t>23/6/24
30/6/24
7/7/24
14/7/24
21/7/24</t>
  </si>
  <si>
    <t>Mychett</t>
  </si>
  <si>
    <t>Corringham</t>
  </si>
  <si>
    <t>mp</t>
  </si>
  <si>
    <t>Janet Bigs</t>
  </si>
  <si>
    <t>Yelllow</t>
  </si>
  <si>
    <t>Short</t>
  </si>
  <si>
    <t>Seb Parris</t>
  </si>
  <si>
    <t>Long</t>
  </si>
  <si>
    <t>Bearsted</t>
  </si>
  <si>
    <t>Hatfield Peverel</t>
  </si>
  <si>
    <t>Hatfield Pev</t>
  </si>
</sst>
</file>

<file path=xl/styles.xml><?xml version="1.0" encoding="utf-8"?>
<styleSheet xmlns="http://schemas.openxmlformats.org/spreadsheetml/2006/main">
  <numFmts count="3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mmm\-yyyy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\“\T\r\ue\”;\“\T\r\ue\”;\“\F\a\lse\”"/>
    <numFmt numFmtId="186" formatCode="[$-809]dddd\,\ d\ mmmm\ yyyy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Yes”;&quot;yyes&quot;;“No&quot;"/>
    <numFmt numFmtId="191" formatCode="&quot;True”;&quot;\T\r\ue&quot;;“False&quot;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8"/>
      <name val="Calibri"/>
      <family val="2"/>
    </font>
    <font>
      <sz val="7"/>
      <name val="Times New Roman"/>
      <family val="1"/>
    </font>
    <font>
      <sz val="11"/>
      <name val="Courier New"/>
      <family val="3"/>
    </font>
    <font>
      <sz val="10"/>
      <name val="Calibri"/>
      <family val="2"/>
    </font>
    <font>
      <sz val="9"/>
      <name val="Calibri"/>
      <family val="2"/>
    </font>
    <font>
      <strike/>
      <sz val="11"/>
      <name val="Calibri Light"/>
      <family val="2"/>
    </font>
    <font>
      <strike/>
      <sz val="7"/>
      <name val="Calibri Light"/>
      <family val="2"/>
    </font>
    <font>
      <sz val="11"/>
      <name val="Calibri Light"/>
      <family val="2"/>
    </font>
    <font>
      <sz val="10"/>
      <name val="Verdana"/>
      <family val="2"/>
    </font>
    <font>
      <sz val="10"/>
      <name val="Arial Unicode MS"/>
      <family val="2"/>
    </font>
    <font>
      <sz val="7"/>
      <name val="Calibri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10"/>
      <name val="Calibri"/>
      <family val="2"/>
    </font>
    <font>
      <sz val="10"/>
      <color indexed="22"/>
      <name val="Verdana"/>
      <family val="2"/>
    </font>
    <font>
      <b/>
      <sz val="11"/>
      <name val="Calibri"/>
      <family val="2"/>
    </font>
    <font>
      <sz val="10"/>
      <color indexed="21"/>
      <name val="Arial"/>
      <family val="2"/>
    </font>
    <font>
      <sz val="10"/>
      <color indexed="31"/>
      <name val="Arial"/>
      <family val="2"/>
    </font>
    <font>
      <sz val="9"/>
      <color indexed="8"/>
      <name val="Calibri"/>
      <family val="2"/>
    </font>
    <font>
      <sz val="10"/>
      <color indexed="2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</font>
    <font>
      <b/>
      <sz val="20"/>
      <color rgb="FF000000"/>
      <name val="Arial"/>
      <family val="2"/>
    </font>
    <font>
      <sz val="11"/>
      <color rgb="FFFF0000"/>
      <name val="Calibri"/>
      <family val="2"/>
    </font>
    <font>
      <sz val="10"/>
      <color theme="0" tint="-0.24997000396251678"/>
      <name val="Verdana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  <font>
      <sz val="10"/>
      <color rgb="FF92D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17" fontId="47" fillId="26" borderId="0" xfId="39" applyNumberFormat="1" applyAlignment="1">
      <alignment horizontal="left" vertical="top" wrapText="1"/>
    </xf>
    <xf numFmtId="0" fontId="47" fillId="26" borderId="0" xfId="39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2" fontId="0" fillId="0" borderId="0" xfId="0" applyNumberFormat="1" applyAlignment="1">
      <alignment/>
    </xf>
    <xf numFmtId="0" fontId="6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6" fontId="0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 indent="8"/>
    </xf>
    <xf numFmtId="0" fontId="10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177" fontId="0" fillId="0" borderId="0" xfId="0" applyNumberFormat="1" applyAlignment="1">
      <alignment horizontal="left"/>
    </xf>
    <xf numFmtId="16" fontId="0" fillId="0" borderId="0" xfId="0" applyNumberFormat="1" applyFont="1" applyAlignment="1">
      <alignment/>
    </xf>
    <xf numFmtId="0" fontId="1" fillId="34" borderId="0" xfId="0" applyFont="1" applyFill="1" applyAlignment="1">
      <alignment vertical="top" wrapText="1"/>
    </xf>
    <xf numFmtId="0" fontId="5" fillId="0" borderId="0" xfId="0" applyFont="1" applyAlignment="1" quotePrefix="1">
      <alignment horizontal="left" vertical="center" indent="4"/>
    </xf>
    <xf numFmtId="0" fontId="0" fillId="0" borderId="0" xfId="57" applyAlignment="1">
      <alignment horizontal="left" vertical="top" wrapText="1"/>
      <protection/>
    </xf>
    <xf numFmtId="0" fontId="0" fillId="0" borderId="0" xfId="57" applyAlignment="1">
      <alignment horizontal="right" vertical="top" wrapText="1"/>
      <protection/>
    </xf>
    <xf numFmtId="0" fontId="0" fillId="0" borderId="0" xfId="57" applyFont="1" applyAlignment="1">
      <alignment horizontal="left" vertical="top" wrapText="1"/>
      <protection/>
    </xf>
    <xf numFmtId="0" fontId="63" fillId="0" borderId="0" xfId="57" applyFont="1" applyAlignment="1">
      <alignment horizontal="left" vertical="top" wrapText="1"/>
      <protection/>
    </xf>
    <xf numFmtId="0" fontId="0" fillId="0" borderId="0" xfId="57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57" applyFont="1" applyAlignment="1">
      <alignment horizontal="left" vertical="top" wrapText="1"/>
      <protection/>
    </xf>
    <xf numFmtId="0" fontId="0" fillId="0" borderId="0" xfId="57" applyFont="1" applyAlignment="1">
      <alignment horizontal="left" vertical="top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57" applyAlignment="1">
      <alignment vertical="top"/>
      <protection/>
    </xf>
    <xf numFmtId="14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64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65" fillId="0" borderId="0" xfId="0" applyFont="1" applyAlignment="1">
      <alignment horizontal="right"/>
    </xf>
    <xf numFmtId="16" fontId="65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14" fontId="0" fillId="0" borderId="0" xfId="0" applyNumberFormat="1" applyFont="1" applyAlignment="1">
      <alignment/>
    </xf>
    <xf numFmtId="14" fontId="66" fillId="0" borderId="0" xfId="0" applyNumberFormat="1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1" fillId="0" borderId="0" xfId="0" applyFont="1" applyFill="1" applyAlignment="1">
      <alignment/>
    </xf>
    <xf numFmtId="14" fontId="0" fillId="0" borderId="0" xfId="0" applyNumberFormat="1" applyAlignment="1">
      <alignment/>
    </xf>
    <xf numFmtId="0" fontId="6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1" fontId="0" fillId="0" borderId="0" xfId="0" applyNumberFormat="1" applyFont="1" applyFill="1" applyAlignment="1">
      <alignment horizontal="right" vertical="top"/>
    </xf>
    <xf numFmtId="0" fontId="4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1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vertical="top"/>
    </xf>
    <xf numFmtId="14" fontId="0" fillId="0" borderId="0" xfId="57" applyNumberFormat="1" applyAlignment="1">
      <alignment horizontal="right" vertical="top" wrapText="1"/>
      <protection/>
    </xf>
    <xf numFmtId="16" fontId="0" fillId="0" borderId="0" xfId="0" applyNumberFormat="1" applyFont="1" applyAlignment="1">
      <alignment horizontal="right" vertical="top"/>
    </xf>
    <xf numFmtId="14" fontId="0" fillId="0" borderId="0" xfId="0" applyNumberFormat="1" applyFont="1" applyFill="1" applyAlignment="1">
      <alignment vertical="top" wrapText="1"/>
    </xf>
    <xf numFmtId="14" fontId="0" fillId="0" borderId="0" xfId="0" applyNumberFormat="1" applyAlignment="1">
      <alignment vertical="top" wrapText="1"/>
    </xf>
    <xf numFmtId="16" fontId="5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61" fillId="0" borderId="0" xfId="0" applyFont="1" applyAlignment="1">
      <alignment/>
    </xf>
    <xf numFmtId="16" fontId="0" fillId="0" borderId="0" xfId="0" applyNumberFormat="1" applyAlignment="1">
      <alignment vertical="top"/>
    </xf>
    <xf numFmtId="14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5" fillId="35" borderId="0" xfId="0" applyFont="1" applyFill="1" applyAlignment="1">
      <alignment/>
    </xf>
    <xf numFmtId="0" fontId="67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77" fontId="1" fillId="0" borderId="0" xfId="42" applyNumberFormat="1" applyFont="1" applyAlignment="1">
      <alignment horizontal="left"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68" fillId="0" borderId="0" xfId="0" applyFont="1" applyFill="1" applyAlignment="1">
      <alignment horizontal="right"/>
    </xf>
    <xf numFmtId="1" fontId="0" fillId="0" borderId="0" xfId="0" applyNumberFormat="1" applyAlignment="1">
      <alignment horizontal="left"/>
    </xf>
    <xf numFmtId="189" fontId="1" fillId="0" borderId="0" xfId="42" applyNumberFormat="1" applyFont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0" fillId="36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57" applyFont="1" applyFill="1" applyAlignment="1">
      <alignment horizontal="left" vertical="top" wrapText="1"/>
      <protection/>
    </xf>
    <xf numFmtId="0" fontId="69" fillId="0" borderId="0" xfId="0" applyFont="1" applyFill="1" applyAlignment="1">
      <alignment horizontal="right"/>
    </xf>
    <xf numFmtId="0" fontId="6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color indexed="10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ritishorienteering.org.uk/index.php?pg=91" TargetMode="External" /><Relationship Id="rId2" Type="http://schemas.openxmlformats.org/officeDocument/2006/relationships/hyperlink" Target="https://www.britishorienteering.org.uk/index.php?pg=91" TargetMode="External" /><Relationship Id="rId3" Type="http://schemas.openxmlformats.org/officeDocument/2006/relationships/hyperlink" Target="https://www.britishorienteering.org.uk/index.php?pg=91" TargetMode="External" /><Relationship Id="rId4" Type="http://schemas.openxmlformats.org/officeDocument/2006/relationships/hyperlink" Target="https://www.britishorienteering.org.uk/index.php?pg=91" TargetMode="External" /><Relationship Id="rId5" Type="http://schemas.openxmlformats.org/officeDocument/2006/relationships/hyperlink" Target="https://www.britishorienteering.org.uk/index.php?pg=91" TargetMode="External" /><Relationship Id="rId6" Type="http://schemas.openxmlformats.org/officeDocument/2006/relationships/hyperlink" Target="https://www.britishorienteering.org.uk/index.php?pg=9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211</xdr:row>
      <xdr:rowOff>123825</xdr:rowOff>
    </xdr:from>
    <xdr:to>
      <xdr:col>14</xdr:col>
      <xdr:colOff>66675</xdr:colOff>
      <xdr:row>236</xdr:row>
      <xdr:rowOff>161925</xdr:rowOff>
    </xdr:to>
    <xdr:grpSp>
      <xdr:nvGrpSpPr>
        <xdr:cNvPr id="1" name="Group 2"/>
        <xdr:cNvGrpSpPr>
          <a:grpSpLocks/>
        </xdr:cNvGrpSpPr>
      </xdr:nvGrpSpPr>
      <xdr:grpSpPr>
        <a:xfrm>
          <a:off x="2381250" y="36585525"/>
          <a:ext cx="10277475" cy="4314825"/>
          <a:chOff x="6276975" y="2724150"/>
          <a:chExt cx="3086100" cy="415290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7906436" y="4355201"/>
            <a:ext cx="774611" cy="589712"/>
          </a:xfrm>
          <a:prstGeom prst="ellipse">
            <a:avLst/>
          </a:prstGeom>
          <a:solidFill>
            <a:srgbClr val="FF000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HAVOC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8275996" y="3811172"/>
            <a:ext cx="771525" cy="601132"/>
          </a:xfrm>
          <a:prstGeom prst="ellipse">
            <a:avLst/>
          </a:prstGeom>
          <a:solidFill>
            <a:srgbClr val="92D05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SOS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417289" y="3869312"/>
            <a:ext cx="771525" cy="601132"/>
          </a:xfrm>
          <a:prstGeom prst="ellipse">
            <a:avLst/>
          </a:prstGeom>
          <a:solidFill>
            <a:srgbClr val="92D05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CHIG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7663405" y="4944913"/>
            <a:ext cx="778469" cy="601132"/>
          </a:xfrm>
          <a:prstGeom prst="ellipse">
            <a:avLst/>
          </a:prstGeom>
          <a:solidFill>
            <a:srgbClr val="92D05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DFOK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7124881" y="4470444"/>
            <a:ext cx="774611" cy="601132"/>
          </a:xfrm>
          <a:prstGeom prst="ellipse">
            <a:avLst/>
          </a:prstGeom>
          <a:solidFill>
            <a:srgbClr val="92D05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LOK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8069228" y="2724150"/>
            <a:ext cx="768439" cy="601132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8545259" y="3221460"/>
            <a:ext cx="817817" cy="601132"/>
          </a:xfrm>
          <a:prstGeom prst="ellipse">
            <a:avLst/>
          </a:prstGeom>
          <a:solidFill>
            <a:srgbClr val="00B0F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SUFFOC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7740558" y="3302441"/>
            <a:ext cx="774611" cy="601132"/>
          </a:xfrm>
          <a:prstGeom prst="ellipse">
            <a:avLst/>
          </a:prstGeom>
          <a:solidFill>
            <a:srgbClr val="00B0F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WAOC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619532" y="3961714"/>
            <a:ext cx="778469" cy="601132"/>
          </a:xfrm>
          <a:prstGeom prst="ellipse">
            <a:avLst/>
          </a:prstGeom>
          <a:solidFill>
            <a:srgbClr val="00B0F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HH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7181202" y="5454682"/>
            <a:ext cx="768439" cy="601132"/>
          </a:xfrm>
          <a:prstGeom prst="ellipse">
            <a:avLst/>
          </a:prstGeom>
          <a:solidFill>
            <a:srgbClr val="00B0F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SLOW</a:t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8036052" y="5523205"/>
            <a:ext cx="771525" cy="601132"/>
          </a:xfrm>
          <a:prstGeom prst="ellipse">
            <a:avLst/>
          </a:prstGeom>
          <a:solidFill>
            <a:srgbClr val="00B0F0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SAX</a:t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7028440" y="6078655"/>
            <a:ext cx="771525" cy="601132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6429737" y="5662327"/>
            <a:ext cx="768439" cy="57829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GO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6569383" y="5037315"/>
            <a:ext cx="764581" cy="61359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MV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6276975" y="6275918"/>
            <a:ext cx="768439" cy="601132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285750"/>
    <xdr:sp>
      <xdr:nvSpPr>
        <xdr:cNvPr id="1" name="AutoShape 1" descr="https://www.britishorienteering.org.uk/images/help2.svg">
          <a:hlinkClick r:id="rId1"/>
        </xdr:cNvPr>
        <xdr:cNvSpPr>
          <a:spLocks noChangeAspect="1"/>
        </xdr:cNvSpPr>
      </xdr:nvSpPr>
      <xdr:spPr>
        <a:xfrm>
          <a:off x="0" y="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85750" cy="285750"/>
    <xdr:sp>
      <xdr:nvSpPr>
        <xdr:cNvPr id="2" name="AutoShape 2" descr="https://www.britishorienteering.org.uk/images/help2.svg">
          <a:hlinkClick r:id="rId2"/>
        </xdr:cNvPr>
        <xdr:cNvSpPr>
          <a:spLocks noChangeAspect="1"/>
        </xdr:cNvSpPr>
      </xdr:nvSpPr>
      <xdr:spPr>
        <a:xfrm>
          <a:off x="2628900" y="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285750"/>
    <xdr:sp>
      <xdr:nvSpPr>
        <xdr:cNvPr id="3" name="AutoShape 1" descr="https://www.britishorienteering.org.uk/images/help2.svg">
          <a:hlinkClick r:id="rId3"/>
        </xdr:cNvPr>
        <xdr:cNvSpPr>
          <a:spLocks noChangeAspect="1"/>
        </xdr:cNvSpPr>
      </xdr:nvSpPr>
      <xdr:spPr>
        <a:xfrm>
          <a:off x="0" y="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85750" cy="285750"/>
    <xdr:sp>
      <xdr:nvSpPr>
        <xdr:cNvPr id="4" name="AutoShape 2" descr="https://www.britishorienteering.org.uk/images/help2.svg">
          <a:hlinkClick r:id="rId4"/>
        </xdr:cNvPr>
        <xdr:cNvSpPr>
          <a:spLocks noChangeAspect="1"/>
        </xdr:cNvSpPr>
      </xdr:nvSpPr>
      <xdr:spPr>
        <a:xfrm>
          <a:off x="2628900" y="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85750"/>
    <xdr:sp>
      <xdr:nvSpPr>
        <xdr:cNvPr id="5" name="AutoShape 1" descr="https://www.britishorienteering.org.uk/images/help2.svg">
          <a:hlinkClick r:id="rId5"/>
        </xdr:cNvPr>
        <xdr:cNvSpPr>
          <a:spLocks noChangeAspect="1"/>
        </xdr:cNvSpPr>
      </xdr:nvSpPr>
      <xdr:spPr>
        <a:xfrm>
          <a:off x="5857875" y="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85750"/>
    <xdr:sp>
      <xdr:nvSpPr>
        <xdr:cNvPr id="6" name="AutoShape 1" descr="https://www.britishorienteering.org.uk/images/help2.svg">
          <a:hlinkClick r:id="rId6"/>
        </xdr:cNvPr>
        <xdr:cNvSpPr>
          <a:spLocks noChangeAspect="1"/>
        </xdr:cNvSpPr>
      </xdr:nvSpPr>
      <xdr:spPr>
        <a:xfrm>
          <a:off x="5857875" y="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imborne-orienteers.co.uk/d7/sites/default/files/2023%20British%20Night%20Orienteering%20Championships%20flyer.pdf" TargetMode="External" /><Relationship Id="rId2" Type="http://schemas.openxmlformats.org/officeDocument/2006/relationships/hyperlink" Target="https://southampton-orienteers.org.uk/event/2023/02/19/new-forest-scolswol" TargetMode="External" /><Relationship Id="rId3" Type="http://schemas.openxmlformats.org/officeDocument/2006/relationships/hyperlink" Target="https://derwentvalleyorienteers.org.uk/event/birchen-edge-saturday-25-february-2023/" TargetMode="External" /><Relationship Id="rId4" Type="http://schemas.openxmlformats.org/officeDocument/2006/relationships/hyperlink" Target="https://www.southyorkshireorienteers.org.uk/events/event/880-northern-championships" TargetMode="External" /><Relationship Id="rId5" Type="http://schemas.openxmlformats.org/officeDocument/2006/relationships/hyperlink" Target="https://www.sboc.org.uk/events/20230311%20Welsh%20Champs%20Preliminary%20Event%20Details.pdf" TargetMode="External" /><Relationship Id="rId6" Type="http://schemas.openxmlformats.org/officeDocument/2006/relationships/hyperlink" Target="https://www.theboc.org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40" zoomScaleNormal="140" zoomScalePageLayoutView="0" workbookViewId="0" topLeftCell="A1">
      <selection activeCell="C8" sqref="C8"/>
    </sheetView>
  </sheetViews>
  <sheetFormatPr defaultColWidth="11.57421875" defaultRowHeight="12.75"/>
  <cols>
    <col min="1" max="1" width="19.28125" style="5" bestFit="1" customWidth="1"/>
    <col min="2" max="2" width="13.8515625" style="1" bestFit="1" customWidth="1"/>
    <col min="3" max="3" width="29.28125" style="1" bestFit="1" customWidth="1"/>
    <col min="4" max="4" width="33.421875" style="1" bestFit="1" customWidth="1"/>
    <col min="5" max="5" width="48.8515625" style="1" customWidth="1"/>
    <col min="6" max="6" width="3.140625" style="1" customWidth="1"/>
    <col min="7" max="7" width="10.00390625" style="5" customWidth="1"/>
    <col min="8" max="8" width="27.28125" style="5" customWidth="1"/>
    <col min="9" max="9" width="20.421875" style="5" customWidth="1"/>
    <col min="10" max="10" width="49.421875" style="5" customWidth="1"/>
    <col min="11" max="16384" width="11.421875" style="5" customWidth="1"/>
  </cols>
  <sheetData>
    <row r="1" spans="1:10" ht="27.75">
      <c r="A1" s="6" t="s">
        <v>2</v>
      </c>
      <c r="B1" s="6" t="s">
        <v>5</v>
      </c>
      <c r="C1" s="6" t="s">
        <v>28</v>
      </c>
      <c r="D1" s="6" t="s">
        <v>30</v>
      </c>
      <c r="E1" s="6" t="s">
        <v>12</v>
      </c>
      <c r="F1" s="6"/>
      <c r="G1" s="6" t="s">
        <v>3</v>
      </c>
      <c r="H1" s="6" t="s">
        <v>24</v>
      </c>
      <c r="I1" s="6" t="s">
        <v>4</v>
      </c>
      <c r="J1" s="6" t="s">
        <v>26</v>
      </c>
    </row>
    <row r="2" spans="1:10" ht="84">
      <c r="A2" s="1" t="s">
        <v>10</v>
      </c>
      <c r="B2" s="4" t="s">
        <v>478</v>
      </c>
      <c r="C2" s="1" t="s">
        <v>477</v>
      </c>
      <c r="G2" s="1" t="s">
        <v>297</v>
      </c>
      <c r="H2" s="1" t="s">
        <v>372</v>
      </c>
      <c r="I2" s="1" t="s">
        <v>403</v>
      </c>
      <c r="J2" s="1" t="s">
        <v>402</v>
      </c>
    </row>
    <row r="4" spans="1:10" ht="69.75">
      <c r="A4" s="5" t="s">
        <v>204</v>
      </c>
      <c r="B4" s="4">
        <v>45340</v>
      </c>
      <c r="C4" s="1" t="s">
        <v>394</v>
      </c>
      <c r="D4" s="9" t="s">
        <v>15</v>
      </c>
      <c r="G4" s="4">
        <v>44997</v>
      </c>
      <c r="H4" s="1" t="s">
        <v>292</v>
      </c>
      <c r="I4" s="53" t="s">
        <v>171</v>
      </c>
      <c r="J4" s="1" t="s">
        <v>296</v>
      </c>
    </row>
    <row r="5" spans="1:10" ht="12.75">
      <c r="A5" s="1"/>
      <c r="B5" s="67"/>
      <c r="G5" s="53"/>
      <c r="H5" s="53"/>
      <c r="I5" s="53"/>
      <c r="J5" s="53"/>
    </row>
    <row r="6" spans="1:10" ht="27.75">
      <c r="A6" s="3" t="s">
        <v>1</v>
      </c>
      <c r="B6" s="4" t="s">
        <v>223</v>
      </c>
      <c r="D6" s="8" t="s">
        <v>16</v>
      </c>
      <c r="G6" s="4">
        <v>43597</v>
      </c>
      <c r="H6" s="5" t="s">
        <v>203</v>
      </c>
      <c r="I6" s="3" t="s">
        <v>25</v>
      </c>
      <c r="J6" s="17"/>
    </row>
    <row r="7" spans="7:10" ht="12.75">
      <c r="G7" s="4"/>
      <c r="H7" s="1"/>
      <c r="I7" s="53"/>
      <c r="J7" s="53"/>
    </row>
    <row r="8" spans="1:10" ht="27.75">
      <c r="A8" s="5" t="s">
        <v>294</v>
      </c>
      <c r="B8" s="4" t="s">
        <v>223</v>
      </c>
      <c r="D8" s="1" t="s">
        <v>13</v>
      </c>
      <c r="G8" s="4">
        <v>45088</v>
      </c>
      <c r="H8" s="1" t="s">
        <v>295</v>
      </c>
      <c r="I8" s="53" t="s">
        <v>170</v>
      </c>
      <c r="J8" s="53" t="s">
        <v>96</v>
      </c>
    </row>
    <row r="9" spans="7:10" ht="12.75">
      <c r="G9" s="4"/>
      <c r="H9" s="1"/>
      <c r="I9" s="53"/>
      <c r="J9" s="53"/>
    </row>
    <row r="10" spans="1:10" ht="27.75">
      <c r="A10" s="53" t="s">
        <v>0</v>
      </c>
      <c r="B10" s="1" t="s">
        <v>223</v>
      </c>
      <c r="C10" s="5"/>
      <c r="D10" s="1" t="s">
        <v>13</v>
      </c>
      <c r="G10" s="4">
        <v>43401</v>
      </c>
      <c r="H10" s="1" t="s">
        <v>206</v>
      </c>
      <c r="I10" s="53" t="s">
        <v>177</v>
      </c>
      <c r="J10" s="52" t="s">
        <v>205</v>
      </c>
    </row>
    <row r="11" spans="7:10" ht="12.75">
      <c r="G11" s="4"/>
      <c r="H11" s="1"/>
      <c r="I11" s="53"/>
      <c r="J11" s="53"/>
    </row>
    <row r="12" spans="1:10" ht="27.75">
      <c r="A12" s="1" t="s">
        <v>27</v>
      </c>
      <c r="B12" s="1" t="s">
        <v>223</v>
      </c>
      <c r="D12" s="1" t="s">
        <v>13</v>
      </c>
      <c r="G12" s="4">
        <v>45256</v>
      </c>
      <c r="H12" s="1" t="s">
        <v>293</v>
      </c>
      <c r="I12" s="124"/>
      <c r="J12" s="128" t="s">
        <v>475</v>
      </c>
    </row>
    <row r="13" spans="1:10" ht="12.75">
      <c r="A13" s="1"/>
      <c r="C13" s="5"/>
      <c r="G13" s="4"/>
      <c r="H13" s="1"/>
      <c r="I13" s="1"/>
      <c r="J13" s="53"/>
    </row>
    <row r="14" spans="1:10" ht="55.5" hidden="1">
      <c r="A14" s="1" t="s">
        <v>6</v>
      </c>
      <c r="B14" s="3" t="s">
        <v>9</v>
      </c>
      <c r="C14" s="5"/>
      <c r="D14" s="8" t="s">
        <v>16</v>
      </c>
      <c r="G14" s="4">
        <v>42197</v>
      </c>
      <c r="H14" s="5" t="s">
        <v>91</v>
      </c>
      <c r="I14" s="1" t="s">
        <v>120</v>
      </c>
      <c r="J14" s="1" t="s">
        <v>121</v>
      </c>
    </row>
    <row r="15" spans="3:6" ht="12.75" hidden="1">
      <c r="C15" s="5"/>
      <c r="D15" s="5"/>
      <c r="E15" s="5"/>
      <c r="F15" s="5"/>
    </row>
    <row r="16" spans="1:10" ht="55.5" hidden="1">
      <c r="A16" s="1" t="s">
        <v>8</v>
      </c>
      <c r="B16" s="1" t="s">
        <v>9</v>
      </c>
      <c r="D16" s="1" t="s">
        <v>14</v>
      </c>
      <c r="G16" s="4">
        <v>41210</v>
      </c>
      <c r="H16" s="1" t="s">
        <v>29</v>
      </c>
      <c r="I16" s="1" t="s">
        <v>7</v>
      </c>
      <c r="J16" s="2" t="s">
        <v>11</v>
      </c>
    </row>
    <row r="17" spans="3:6" ht="12.75" hidden="1">
      <c r="C17" s="5"/>
      <c r="D17" s="5"/>
      <c r="E17" s="5"/>
      <c r="F17" s="5"/>
    </row>
    <row r="18" spans="1:5" ht="13.5">
      <c r="A18" s="7" t="s">
        <v>365</v>
      </c>
      <c r="E18" s="1" t="s">
        <v>13</v>
      </c>
    </row>
    <row r="19" spans="1:10" ht="27.75">
      <c r="A19" s="98">
        <v>45256</v>
      </c>
      <c r="B19" s="61" t="s">
        <v>125</v>
      </c>
      <c r="C19" s="57" t="s">
        <v>362</v>
      </c>
      <c r="D19" s="125" t="s">
        <v>373</v>
      </c>
      <c r="E19" s="128" t="s">
        <v>475</v>
      </c>
      <c r="F19" s="5"/>
      <c r="J19" s="53"/>
    </row>
    <row r="20" spans="1:10" ht="27.75">
      <c r="A20" s="98">
        <v>45263</v>
      </c>
      <c r="B20" s="61" t="s">
        <v>17</v>
      </c>
      <c r="C20" s="57" t="s">
        <v>313</v>
      </c>
      <c r="D20" s="53" t="s">
        <v>373</v>
      </c>
      <c r="E20" s="50"/>
      <c r="J20" s="53"/>
    </row>
    <row r="21" spans="1:10" ht="27.75">
      <c r="A21" s="98">
        <v>45305</v>
      </c>
      <c r="B21" s="61" t="s">
        <v>18</v>
      </c>
      <c r="C21" s="57" t="s">
        <v>323</v>
      </c>
      <c r="D21" s="53" t="s">
        <v>373</v>
      </c>
      <c r="E21" s="5"/>
      <c r="J21" s="53"/>
    </row>
    <row r="22" spans="1:5" ht="27.75">
      <c r="A22" s="98">
        <v>45326</v>
      </c>
      <c r="B22" s="61" t="s">
        <v>243</v>
      </c>
      <c r="C22" s="57" t="s">
        <v>363</v>
      </c>
      <c r="D22" s="53" t="s">
        <v>373</v>
      </c>
      <c r="E22" s="5"/>
    </row>
    <row r="23" spans="1:5" ht="27.75">
      <c r="A23" s="98">
        <v>45333</v>
      </c>
      <c r="B23" s="61" t="s">
        <v>194</v>
      </c>
      <c r="C23" s="57" t="s">
        <v>364</v>
      </c>
      <c r="D23" s="53" t="s">
        <v>373</v>
      </c>
      <c r="E23" s="5"/>
    </row>
    <row r="24" spans="1:10" ht="27.75">
      <c r="A24" s="98">
        <v>45347</v>
      </c>
      <c r="B24" s="61" t="s">
        <v>19</v>
      </c>
      <c r="C24" s="57" t="s">
        <v>349</v>
      </c>
      <c r="D24" s="53" t="s">
        <v>373</v>
      </c>
      <c r="J24" s="10"/>
    </row>
    <row r="25" spans="1:10" ht="27.75">
      <c r="A25" s="98">
        <v>45424</v>
      </c>
      <c r="B25" s="61" t="s">
        <v>20</v>
      </c>
      <c r="C25" s="57" t="s">
        <v>350</v>
      </c>
      <c r="D25" s="53" t="s">
        <v>373</v>
      </c>
      <c r="J25" s="10"/>
    </row>
    <row r="26" spans="1:4" ht="24.75">
      <c r="A26" s="11"/>
      <c r="B26" s="73"/>
      <c r="C26" s="63"/>
      <c r="D26" s="3"/>
    </row>
    <row r="27" spans="1:5" ht="27.75">
      <c r="A27" s="7" t="s">
        <v>257</v>
      </c>
      <c r="E27" s="1" t="s">
        <v>398</v>
      </c>
    </row>
    <row r="28" spans="1:5" ht="55.5">
      <c r="A28" s="64">
        <v>44948</v>
      </c>
      <c r="B28" s="57" t="s">
        <v>253</v>
      </c>
      <c r="C28" s="57" t="s">
        <v>254</v>
      </c>
      <c r="E28" s="50" t="s">
        <v>291</v>
      </c>
    </row>
    <row r="29" spans="1:10" ht="55.5">
      <c r="A29" s="64">
        <v>45109</v>
      </c>
      <c r="B29" s="11" t="s">
        <v>21</v>
      </c>
      <c r="C29" s="11" t="s">
        <v>255</v>
      </c>
      <c r="D29" s="64"/>
      <c r="E29" s="50" t="s">
        <v>395</v>
      </c>
      <c r="F29" s="48"/>
      <c r="J29" s="42"/>
    </row>
    <row r="30" spans="1:10" ht="69.75">
      <c r="A30" s="64">
        <v>45200</v>
      </c>
      <c r="B30" s="11" t="s">
        <v>22</v>
      </c>
      <c r="C30" s="11" t="s">
        <v>29</v>
      </c>
      <c r="D30" s="64"/>
      <c r="E30" s="50" t="s">
        <v>421</v>
      </c>
      <c r="F30" s="48"/>
      <c r="J30" s="42"/>
    </row>
    <row r="31" spans="1:10" ht="42">
      <c r="A31" s="102">
        <v>45256</v>
      </c>
      <c r="B31" s="1" t="s">
        <v>23</v>
      </c>
      <c r="C31" s="1" t="s">
        <v>256</v>
      </c>
      <c r="D31" s="64"/>
      <c r="E31" s="128" t="s">
        <v>474</v>
      </c>
      <c r="F31" s="48"/>
      <c r="J31" s="42"/>
    </row>
    <row r="32" spans="1:6" ht="13.5">
      <c r="A32" s="102">
        <v>45281</v>
      </c>
      <c r="B32" s="1" t="s">
        <v>242</v>
      </c>
      <c r="C32" s="1" t="s">
        <v>244</v>
      </c>
      <c r="D32" s="64"/>
      <c r="E32" s="48"/>
      <c r="F32" s="48"/>
    </row>
    <row r="33" spans="2:10" ht="12.75">
      <c r="B33" s="4"/>
      <c r="C33" s="5"/>
      <c r="G33" s="15"/>
      <c r="H33" s="3"/>
      <c r="I33" s="1"/>
      <c r="J33" s="1"/>
    </row>
  </sheetData>
  <sheetProtection/>
  <printOptions/>
  <pageMargins left="0.75" right="0.75" top="1" bottom="1" header="0.5" footer="0.5"/>
  <pageSetup horizontalDpi="200" verticalDpi="2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250"/>
  <sheetViews>
    <sheetView zoomScale="130" zoomScaleNormal="13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Z5" sqref="AZ5"/>
    </sheetView>
  </sheetViews>
  <sheetFormatPr defaultColWidth="8.8515625" defaultRowHeight="12.75"/>
  <cols>
    <col min="1" max="1" width="25.8515625" style="0" customWidth="1"/>
    <col min="2" max="2" width="22.8515625" style="0" customWidth="1"/>
    <col min="3" max="3" width="17.7109375" style="0" customWidth="1"/>
    <col min="4" max="4" width="27.7109375" style="0" bestFit="1" customWidth="1"/>
    <col min="5" max="5" width="9.421875" style="0" customWidth="1"/>
    <col min="6" max="6" width="10.140625" style="0" bestFit="1" customWidth="1"/>
    <col min="7" max="12" width="9.421875" style="0" customWidth="1"/>
    <col min="13" max="16" width="9.28125" style="0" customWidth="1"/>
    <col min="17" max="26" width="9.421875" style="0" customWidth="1"/>
    <col min="27" max="32" width="9.140625" style="0" customWidth="1"/>
    <col min="33" max="36" width="8.8515625" style="0" customWidth="1"/>
    <col min="37" max="37" width="9.421875" style="0" customWidth="1"/>
    <col min="38" max="44" width="8.8515625" style="0" customWidth="1"/>
    <col min="45" max="48" width="10.140625" style="0" bestFit="1" customWidth="1"/>
    <col min="49" max="49" width="8.8515625" style="0" customWidth="1"/>
    <col min="50" max="51" width="10.140625" style="0" bestFit="1" customWidth="1"/>
    <col min="52" max="52" width="10.140625" style="0" customWidth="1"/>
    <col min="53" max="53" width="10.140625" style="0" bestFit="1" customWidth="1"/>
    <col min="54" max="64" width="8.8515625" style="0" customWidth="1"/>
    <col min="65" max="65" width="8.7109375" style="0" customWidth="1"/>
    <col min="66" max="77" width="8.8515625" style="0" customWidth="1"/>
    <col min="78" max="78" width="8.7109375" style="0" customWidth="1"/>
    <col min="79" max="103" width="8.8515625" style="0" customWidth="1"/>
    <col min="104" max="212" width="2.8515625" style="0" hidden="1" customWidth="1"/>
    <col min="213" max="213" width="8.8515625" style="0" hidden="1" customWidth="1"/>
  </cols>
  <sheetData>
    <row r="1" spans="2:213" ht="15">
      <c r="B1" t="s">
        <v>34</v>
      </c>
      <c r="C1" t="s">
        <v>35</v>
      </c>
      <c r="D1" s="13" t="s">
        <v>378</v>
      </c>
      <c r="E1" t="s">
        <v>99</v>
      </c>
      <c r="F1" s="47" t="s">
        <v>422</v>
      </c>
      <c r="H1" s="126" t="s">
        <v>375</v>
      </c>
      <c r="I1" s="126"/>
      <c r="J1" s="126" t="s">
        <v>376</v>
      </c>
      <c r="K1" s="126"/>
      <c r="L1" s="126" t="s">
        <v>377</v>
      </c>
      <c r="M1" s="126"/>
      <c r="N1" s="126" t="s">
        <v>383</v>
      </c>
      <c r="O1" s="126"/>
      <c r="P1" s="127" t="s">
        <v>382</v>
      </c>
      <c r="Q1" s="127" t="s">
        <v>384</v>
      </c>
      <c r="R1" s="36"/>
      <c r="S1" s="36"/>
      <c r="T1" s="65"/>
      <c r="U1" s="65"/>
      <c r="V1" s="65"/>
      <c r="W1" s="90"/>
      <c r="X1" s="62"/>
      <c r="Y1" s="68"/>
      <c r="Z1" s="62"/>
      <c r="AA1" s="68"/>
      <c r="AB1" s="68"/>
      <c r="AC1" s="62"/>
      <c r="AD1" s="62"/>
      <c r="AE1" s="62"/>
      <c r="AF1" s="62"/>
      <c r="AG1" s="62"/>
      <c r="AH1" s="68"/>
      <c r="AI1" s="68"/>
      <c r="AJ1" s="68"/>
      <c r="AK1" s="68"/>
      <c r="AL1" s="62"/>
      <c r="AM1" s="68"/>
      <c r="AN1" s="68"/>
      <c r="AO1" s="68"/>
      <c r="AP1" s="68"/>
      <c r="AQ1" s="68"/>
      <c r="AR1" s="68"/>
      <c r="AS1" s="62"/>
      <c r="AT1" s="62"/>
      <c r="AU1" s="62"/>
      <c r="AV1" s="68"/>
      <c r="AW1" s="68"/>
      <c r="AX1" s="68"/>
      <c r="AY1" s="68"/>
      <c r="AZ1" s="62"/>
      <c r="BA1" s="68"/>
      <c r="BB1" s="62"/>
      <c r="BC1" s="33"/>
      <c r="BD1" s="33"/>
      <c r="BE1" s="94"/>
      <c r="BF1" s="94"/>
      <c r="BG1" s="33"/>
      <c r="BH1" s="126" t="s">
        <v>335</v>
      </c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W1" s="126" t="s">
        <v>336</v>
      </c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L1" s="126" t="s">
        <v>337</v>
      </c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DA1" s="126" t="s">
        <v>379</v>
      </c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14"/>
      <c r="DP1" s="126" t="s">
        <v>380</v>
      </c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14"/>
      <c r="EE1" s="126" t="s">
        <v>385</v>
      </c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14"/>
      <c r="FH1" s="126" t="s">
        <v>381</v>
      </c>
      <c r="FI1" s="126"/>
      <c r="FJ1" s="126"/>
      <c r="FK1" s="126"/>
      <c r="FL1" s="126"/>
      <c r="FM1" s="126"/>
      <c r="FN1" s="126"/>
      <c r="FO1" s="126"/>
      <c r="FP1" s="126"/>
      <c r="FQ1" s="126"/>
      <c r="FR1" s="114"/>
      <c r="FS1" s="126" t="s">
        <v>387</v>
      </c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R1" s="126" t="s">
        <v>386</v>
      </c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</row>
    <row r="2" spans="4:173" ht="15">
      <c r="D2" s="115">
        <f>ROUNDUP(D3,0)</f>
        <v>6</v>
      </c>
      <c r="H2" t="s">
        <v>34</v>
      </c>
      <c r="I2" t="s">
        <v>230</v>
      </c>
      <c r="J2" t="s">
        <v>34</v>
      </c>
      <c r="K2" t="s">
        <v>230</v>
      </c>
      <c r="L2" t="s">
        <v>34</v>
      </c>
      <c r="M2" t="s">
        <v>230</v>
      </c>
      <c r="N2" t="s">
        <v>34</v>
      </c>
      <c r="O2" t="s">
        <v>230</v>
      </c>
      <c r="P2" s="127"/>
      <c r="Q2" s="127"/>
      <c r="R2" s="37"/>
      <c r="S2" s="37"/>
      <c r="T2" s="37" t="s">
        <v>322</v>
      </c>
      <c r="U2" s="37" t="s">
        <v>374</v>
      </c>
      <c r="V2" s="37" t="s">
        <v>256</v>
      </c>
      <c r="W2" s="37" t="s">
        <v>313</v>
      </c>
      <c r="X2" s="37" t="s">
        <v>223</v>
      </c>
      <c r="Y2" s="37" t="s">
        <v>318</v>
      </c>
      <c r="Z2" s="37"/>
      <c r="AA2" s="66" t="s">
        <v>326</v>
      </c>
      <c r="AB2" s="66" t="s">
        <v>396</v>
      </c>
      <c r="AC2" s="66" t="s">
        <v>327</v>
      </c>
      <c r="AD2" s="66" t="s">
        <v>328</v>
      </c>
      <c r="AE2" s="66" t="s">
        <v>329</v>
      </c>
      <c r="AF2" s="66" t="s">
        <v>413</v>
      </c>
      <c r="AG2" s="66" t="s">
        <v>304</v>
      </c>
      <c r="AH2" s="66"/>
      <c r="AI2" s="37" t="s">
        <v>323</v>
      </c>
      <c r="AJ2" s="37" t="s">
        <v>324</v>
      </c>
      <c r="AK2" s="37" t="s">
        <v>325</v>
      </c>
      <c r="AL2" s="37" t="s">
        <v>429</v>
      </c>
      <c r="AM2" s="66" t="s">
        <v>409</v>
      </c>
      <c r="AN2" s="66" t="s">
        <v>423</v>
      </c>
      <c r="AO2" s="66"/>
      <c r="AP2" s="66" t="s">
        <v>431</v>
      </c>
      <c r="AQ2" s="66" t="s">
        <v>293</v>
      </c>
      <c r="AR2" s="66"/>
      <c r="AS2" s="66" t="s">
        <v>245</v>
      </c>
      <c r="AU2" s="37" t="s">
        <v>295</v>
      </c>
      <c r="AV2" s="37" t="s">
        <v>312</v>
      </c>
      <c r="AW2" s="37" t="s">
        <v>487</v>
      </c>
      <c r="AX2" s="37" t="s">
        <v>250</v>
      </c>
      <c r="AY2" s="37" t="s">
        <v>320</v>
      </c>
      <c r="AZ2" s="37" t="s">
        <v>489</v>
      </c>
      <c r="BA2" s="37"/>
      <c r="BB2" s="66" t="s">
        <v>361</v>
      </c>
      <c r="BC2" s="66" t="s">
        <v>399</v>
      </c>
      <c r="BD2" s="66" t="s">
        <v>424</v>
      </c>
      <c r="BE2" s="66" t="s">
        <v>480</v>
      </c>
      <c r="BF2" s="104"/>
      <c r="BG2" s="104"/>
      <c r="BN2" s="126" t="s">
        <v>343</v>
      </c>
      <c r="BO2" s="126"/>
      <c r="BP2" s="126"/>
      <c r="BQ2" s="126"/>
      <c r="BR2" s="126"/>
      <c r="BS2" s="126"/>
      <c r="BT2" s="126"/>
      <c r="BU2" s="126"/>
      <c r="BV2" s="114"/>
      <c r="CA2" s="126" t="s">
        <v>344</v>
      </c>
      <c r="CB2" s="126"/>
      <c r="CC2" s="126"/>
      <c r="CD2" s="126"/>
      <c r="CE2" s="126"/>
      <c r="CF2" s="126"/>
      <c r="CG2" s="126"/>
      <c r="CH2" s="126"/>
      <c r="CI2" s="126"/>
      <c r="CJ2" s="126"/>
      <c r="CP2" s="126" t="s">
        <v>345</v>
      </c>
      <c r="CQ2" s="126"/>
      <c r="CR2" s="126"/>
      <c r="CS2" s="126"/>
      <c r="CT2" s="126"/>
      <c r="CU2" s="126"/>
      <c r="CV2" s="126"/>
      <c r="CW2" s="126"/>
      <c r="CX2" s="126"/>
      <c r="CY2" s="126"/>
      <c r="CZ2" s="114"/>
      <c r="DA2" s="114"/>
      <c r="DB2" s="114"/>
      <c r="DC2" s="114"/>
      <c r="FH2">
        <v>1</v>
      </c>
      <c r="FI2">
        <v>2</v>
      </c>
      <c r="FJ2">
        <v>3</v>
      </c>
      <c r="FK2">
        <v>4</v>
      </c>
      <c r="FL2">
        <v>5</v>
      </c>
      <c r="FM2">
        <v>6</v>
      </c>
      <c r="FN2">
        <v>7</v>
      </c>
      <c r="FO2">
        <v>8</v>
      </c>
      <c r="FP2">
        <v>9</v>
      </c>
      <c r="FQ2">
        <v>10</v>
      </c>
    </row>
    <row r="3" spans="4:59" ht="15">
      <c r="D3" s="116">
        <f>(COUNTIF(T4:Z4,"1")+COUNTIF(AI4:AL4,"1")+COUNTIF(AU4:BA4,"1"))*14/18</f>
        <v>5.444444444444445</v>
      </c>
      <c r="P3" s="36"/>
      <c r="Q3" s="36"/>
      <c r="R3" s="36"/>
      <c r="S3" s="36"/>
      <c r="T3" s="100">
        <v>45102</v>
      </c>
      <c r="U3" s="100">
        <v>45108</v>
      </c>
      <c r="V3" s="100">
        <v>45256</v>
      </c>
      <c r="W3" s="14">
        <v>45263</v>
      </c>
      <c r="X3" s="37">
        <v>45340</v>
      </c>
      <c r="Y3" s="37">
        <v>45347</v>
      </c>
      <c r="Z3" s="37"/>
      <c r="AA3" s="66">
        <v>45095</v>
      </c>
      <c r="AB3" s="66">
        <v>45109</v>
      </c>
      <c r="AC3" s="66">
        <v>45116</v>
      </c>
      <c r="AD3" s="66">
        <v>45123</v>
      </c>
      <c r="AE3" s="66">
        <v>45130</v>
      </c>
      <c r="AF3" s="66">
        <v>45200</v>
      </c>
      <c r="AG3" s="66" t="s">
        <v>305</v>
      </c>
      <c r="AH3" s="66"/>
      <c r="AI3" s="37">
        <v>45305</v>
      </c>
      <c r="AJ3" s="37">
        <v>45319</v>
      </c>
      <c r="AK3" s="100">
        <v>45375</v>
      </c>
      <c r="AL3" s="100">
        <v>45235</v>
      </c>
      <c r="AM3" s="66">
        <v>45186</v>
      </c>
      <c r="AN3" s="66">
        <v>45207</v>
      </c>
      <c r="AO3" s="66"/>
      <c r="AP3" s="66">
        <v>45204</v>
      </c>
      <c r="AQ3" s="66">
        <v>45256</v>
      </c>
      <c r="AR3" s="66"/>
      <c r="AS3" s="66">
        <v>45242</v>
      </c>
      <c r="AU3" s="100">
        <v>45088</v>
      </c>
      <c r="AV3" s="100">
        <v>45185</v>
      </c>
      <c r="AW3" s="100">
        <v>45274</v>
      </c>
      <c r="AX3" s="100">
        <v>45286</v>
      </c>
      <c r="AY3" s="37">
        <v>45432</v>
      </c>
      <c r="AZ3" s="37">
        <v>44978</v>
      </c>
      <c r="BA3" s="37"/>
      <c r="BB3" s="66">
        <v>45071</v>
      </c>
      <c r="BC3" s="66">
        <v>45119</v>
      </c>
      <c r="BD3" s="66">
        <v>45133</v>
      </c>
      <c r="BE3" s="66">
        <v>45259</v>
      </c>
      <c r="BF3" s="100"/>
      <c r="BG3" s="103"/>
    </row>
    <row r="4" spans="4:59" ht="15" hidden="1">
      <c r="D4" s="30"/>
      <c r="P4" s="36"/>
      <c r="Q4" s="36"/>
      <c r="R4" s="36"/>
      <c r="S4" s="36"/>
      <c r="T4" s="100" t="str">
        <f>IF(T3="","0",IF(T3&lt;$D5,"1","0"))</f>
        <v>1</v>
      </c>
      <c r="U4" s="100" t="str">
        <f aca="true" t="shared" si="0" ref="U4:Z4">IF(U3="","0",IF(U3&lt;$D5,"1","0"))</f>
        <v>1</v>
      </c>
      <c r="V4" s="100" t="str">
        <f t="shared" si="0"/>
        <v>1</v>
      </c>
      <c r="W4" s="100" t="str">
        <f t="shared" si="0"/>
        <v>0</v>
      </c>
      <c r="X4" s="100" t="str">
        <f t="shared" si="0"/>
        <v>0</v>
      </c>
      <c r="Y4" s="100" t="str">
        <f t="shared" si="0"/>
        <v>0</v>
      </c>
      <c r="Z4" s="100" t="str">
        <f t="shared" si="0"/>
        <v>0</v>
      </c>
      <c r="AA4" s="66"/>
      <c r="AB4" s="66"/>
      <c r="AC4" s="66"/>
      <c r="AD4" s="66"/>
      <c r="AE4" s="66"/>
      <c r="AF4" s="66"/>
      <c r="AG4" s="66"/>
      <c r="AH4" s="66"/>
      <c r="AI4" s="100" t="str">
        <f>IF(AI3="","0",IF(AI3&lt;$D5,"1","0"))</f>
        <v>0</v>
      </c>
      <c r="AJ4" s="100" t="str">
        <f>IF(AJ3="","0",IF(AJ3&lt;$D5,"1","0"))</f>
        <v>0</v>
      </c>
      <c r="AK4" s="100" t="str">
        <f>IF(AK3="","0",IF(AK3&lt;$D5,"1","0"))</f>
        <v>0</v>
      </c>
      <c r="AL4" s="100" t="str">
        <f>IF(AL3="","0",IF(AL3&lt;$D5,"1","0"))</f>
        <v>1</v>
      </c>
      <c r="AM4" s="66"/>
      <c r="AN4" s="66"/>
      <c r="AO4" s="66"/>
      <c r="AP4" s="66"/>
      <c r="AQ4" s="66"/>
      <c r="AR4" s="66"/>
      <c r="AS4" s="66"/>
      <c r="AU4" s="100" t="str">
        <f aca="true" t="shared" si="1" ref="AU4:BA4">IF(AU3="","0",IF(AU3&lt;$D5,"1","0"))</f>
        <v>1</v>
      </c>
      <c r="AV4" s="100" t="str">
        <f t="shared" si="1"/>
        <v>1</v>
      </c>
      <c r="AW4" s="100" t="str">
        <f t="shared" si="1"/>
        <v>0</v>
      </c>
      <c r="AX4" s="100" t="str">
        <f t="shared" si="1"/>
        <v>0</v>
      </c>
      <c r="AY4" s="100" t="str">
        <f t="shared" si="1"/>
        <v>0</v>
      </c>
      <c r="AZ4" s="100" t="str">
        <f t="shared" si="1"/>
        <v>1</v>
      </c>
      <c r="BA4" s="100" t="str">
        <f t="shared" si="1"/>
        <v>0</v>
      </c>
      <c r="BB4" s="66"/>
      <c r="BC4" s="66"/>
      <c r="BD4" s="66"/>
      <c r="BE4" s="66"/>
      <c r="BF4" s="100"/>
      <c r="BG4" s="103"/>
    </row>
    <row r="5" spans="4:59" ht="15">
      <c r="D5" s="54">
        <f ca="1">TODAY()</f>
        <v>45263</v>
      </c>
      <c r="P5" s="36"/>
      <c r="Q5" s="36"/>
      <c r="R5" s="36"/>
      <c r="S5" s="36"/>
      <c r="T5" s="36" t="s">
        <v>127</v>
      </c>
      <c r="U5" s="36" t="s">
        <v>127</v>
      </c>
      <c r="V5" s="36" t="s">
        <v>131</v>
      </c>
      <c r="W5" s="36" t="s">
        <v>132</v>
      </c>
      <c r="X5" s="36" t="s">
        <v>317</v>
      </c>
      <c r="Y5" s="36" t="s">
        <v>132</v>
      </c>
      <c r="Z5" s="36" t="s">
        <v>131</v>
      </c>
      <c r="AA5" s="65" t="s">
        <v>127</v>
      </c>
      <c r="AB5" s="65" t="s">
        <v>131</v>
      </c>
      <c r="AC5" s="65" t="s">
        <v>127</v>
      </c>
      <c r="AD5" s="65" t="s">
        <v>127</v>
      </c>
      <c r="AE5" s="65" t="s">
        <v>127</v>
      </c>
      <c r="AF5" s="65" t="s">
        <v>131</v>
      </c>
      <c r="AG5" s="65" t="s">
        <v>306</v>
      </c>
      <c r="AH5" s="65"/>
      <c r="AI5" s="36" t="s">
        <v>228</v>
      </c>
      <c r="AJ5" s="36" t="s">
        <v>228</v>
      </c>
      <c r="AK5" s="49" t="s">
        <v>233</v>
      </c>
      <c r="AL5" s="49" t="s">
        <v>233</v>
      </c>
      <c r="AM5" s="65" t="s">
        <v>228</v>
      </c>
      <c r="AN5" s="65" t="s">
        <v>228</v>
      </c>
      <c r="AO5" s="65"/>
      <c r="AP5" s="65" t="s">
        <v>228</v>
      </c>
      <c r="AQ5" s="65" t="s">
        <v>228</v>
      </c>
      <c r="AR5" s="65"/>
      <c r="AS5" s="65" t="s">
        <v>233</v>
      </c>
      <c r="AU5" s="36" t="s">
        <v>227</v>
      </c>
      <c r="AV5" s="36" t="s">
        <v>231</v>
      </c>
      <c r="AW5" s="36" t="s">
        <v>232</v>
      </c>
      <c r="AX5" s="36" t="s">
        <v>230</v>
      </c>
      <c r="AY5" s="36" t="s">
        <v>231</v>
      </c>
      <c r="AZ5" s="36" t="s">
        <v>232</v>
      </c>
      <c r="BA5" s="36" t="s">
        <v>230</v>
      </c>
      <c r="BB5" s="65" t="s">
        <v>231</v>
      </c>
      <c r="BC5" s="65" t="s">
        <v>231</v>
      </c>
      <c r="BD5" s="65" t="s">
        <v>231</v>
      </c>
      <c r="BE5" s="65" t="s">
        <v>231</v>
      </c>
      <c r="BF5" s="49"/>
      <c r="BG5" s="49"/>
    </row>
    <row r="6" spans="4:59" ht="15">
      <c r="D6" s="13"/>
      <c r="P6" s="36"/>
      <c r="Q6" s="36"/>
      <c r="R6" s="36"/>
      <c r="S6" s="36"/>
      <c r="T6" s="36">
        <v>1</v>
      </c>
      <c r="U6" s="36">
        <v>1</v>
      </c>
      <c r="V6" s="36">
        <v>1</v>
      </c>
      <c r="W6" s="36">
        <v>1</v>
      </c>
      <c r="X6" s="36">
        <v>1</v>
      </c>
      <c r="Y6" s="36">
        <v>1</v>
      </c>
      <c r="Z6" s="36">
        <v>1</v>
      </c>
      <c r="AA6" s="65">
        <v>1</v>
      </c>
      <c r="AB6" s="65">
        <v>1</v>
      </c>
      <c r="AC6" s="65">
        <v>1</v>
      </c>
      <c r="AD6" s="65">
        <v>1</v>
      </c>
      <c r="AE6" s="65">
        <v>1</v>
      </c>
      <c r="AF6" s="65">
        <v>1</v>
      </c>
      <c r="AG6" s="65">
        <v>1</v>
      </c>
      <c r="AH6" s="65"/>
      <c r="AI6" s="36">
        <v>2</v>
      </c>
      <c r="AJ6" s="36">
        <v>2</v>
      </c>
      <c r="AK6" s="49">
        <v>2</v>
      </c>
      <c r="AL6" s="49">
        <v>2</v>
      </c>
      <c r="AM6" s="65">
        <v>2</v>
      </c>
      <c r="AN6" s="65">
        <v>2</v>
      </c>
      <c r="AO6" s="65">
        <v>2</v>
      </c>
      <c r="AP6" s="65">
        <v>2</v>
      </c>
      <c r="AQ6" s="65">
        <v>2</v>
      </c>
      <c r="AR6" s="65">
        <v>2</v>
      </c>
      <c r="AS6" s="65">
        <v>2</v>
      </c>
      <c r="AU6" s="36">
        <v>3</v>
      </c>
      <c r="AV6" s="36">
        <v>3</v>
      </c>
      <c r="AW6" s="36">
        <v>3</v>
      </c>
      <c r="AX6" s="36">
        <v>3</v>
      </c>
      <c r="AY6" s="36">
        <v>3</v>
      </c>
      <c r="AZ6" s="36">
        <v>3</v>
      </c>
      <c r="BA6" s="36">
        <v>3</v>
      </c>
      <c r="BB6" s="65">
        <v>3</v>
      </c>
      <c r="BC6" s="65">
        <v>3</v>
      </c>
      <c r="BD6" s="65">
        <v>3</v>
      </c>
      <c r="BE6" s="65">
        <v>3</v>
      </c>
      <c r="BF6" s="49"/>
      <c r="BG6" s="49"/>
    </row>
    <row r="7" spans="4:44" ht="12.75">
      <c r="D7" s="13"/>
      <c r="AG7" s="12"/>
      <c r="AH7" s="12"/>
      <c r="AI7" s="12"/>
      <c r="AK7" s="12"/>
      <c r="AL7" s="12"/>
      <c r="AM7" s="12"/>
      <c r="AN7" s="12"/>
      <c r="AO7" s="12"/>
      <c r="AP7" s="12"/>
      <c r="AQ7" s="12"/>
      <c r="AR7" s="12"/>
    </row>
    <row r="8" spans="1:213" ht="15" customHeight="1">
      <c r="A8" s="57" t="s">
        <v>95</v>
      </c>
      <c r="B8" s="120">
        <f>COUNTIF(T8:BE8,"&gt;0")</f>
        <v>15</v>
      </c>
      <c r="C8" s="35">
        <f>SUM(T8:BE8)</f>
        <v>1435</v>
      </c>
      <c r="D8" s="123">
        <f>SUM(_xlfn.DROP(GR8:HE8,,(D$2-14)))</f>
        <v>660</v>
      </c>
      <c r="E8" s="38">
        <f>C8/B8</f>
        <v>95.66666666666667</v>
      </c>
      <c r="F8" s="122">
        <f>COUNTIF(T8:BG8,110)</f>
        <v>10</v>
      </c>
      <c r="G8" s="38"/>
      <c r="H8" s="110">
        <f>COUNTIF(T8:AG8,"&gt;0")</f>
        <v>7</v>
      </c>
      <c r="I8" s="62">
        <f>SUM(BH8:BM8)</f>
        <v>643</v>
      </c>
      <c r="J8" s="110">
        <f>COUNTIF(AI8:AS8,"&gt;0")</f>
        <v>3</v>
      </c>
      <c r="K8" s="62">
        <f>SUM(BW8:BZ8)</f>
        <v>215</v>
      </c>
      <c r="L8" s="110">
        <f>COUNTIF(AU8:BE8,"&gt;0")</f>
        <v>5</v>
      </c>
      <c r="M8" s="109">
        <f>SUM(CL8:CO8)</f>
        <v>440</v>
      </c>
      <c r="N8" s="110">
        <f>28-COUNTIF(EE8:FF8,0)</f>
        <v>2</v>
      </c>
      <c r="O8" s="109">
        <f>SUM(EE8:FF8)</f>
        <v>102.75</v>
      </c>
      <c r="P8" s="20">
        <f>IF(MIN(H8,6)+MIN(J8,4)+MIN(L8,4)&gt;=D$2,0,D$2-MIN(H8,6)-MIN(J8,4)-MIN(L8,4))</f>
        <v>0</v>
      </c>
      <c r="Q8" s="20">
        <f>SUM(_xlfn.DROP(FG8:FQ8,,(-10+P8)))</f>
        <v>0</v>
      </c>
      <c r="R8" s="20"/>
      <c r="S8" s="20"/>
      <c r="T8" s="78">
        <v>110</v>
      </c>
      <c r="U8" s="81"/>
      <c r="V8" s="129">
        <v>110</v>
      </c>
      <c r="W8" s="78"/>
      <c r="X8" s="78"/>
      <c r="Y8" s="78"/>
      <c r="Z8" s="78"/>
      <c r="AA8" s="78">
        <v>110</v>
      </c>
      <c r="AB8" s="78">
        <v>86</v>
      </c>
      <c r="AC8" s="78">
        <v>110</v>
      </c>
      <c r="AD8" s="78">
        <v>110</v>
      </c>
      <c r="AE8" s="78"/>
      <c r="AF8" s="78">
        <v>93</v>
      </c>
      <c r="AG8" s="78"/>
      <c r="AH8" s="78"/>
      <c r="AI8" s="78"/>
      <c r="AJ8" s="78"/>
      <c r="AK8" s="78"/>
      <c r="AL8" s="78">
        <v>1</v>
      </c>
      <c r="AM8" s="84">
        <v>104</v>
      </c>
      <c r="AN8" s="84"/>
      <c r="AP8" s="78"/>
      <c r="AQ8" s="78"/>
      <c r="AS8" s="112">
        <v>110</v>
      </c>
      <c r="AT8" s="78"/>
      <c r="AU8" s="47"/>
      <c r="AV8" s="47">
        <v>110</v>
      </c>
      <c r="AW8" s="79"/>
      <c r="AX8" s="79"/>
      <c r="AY8" s="79"/>
      <c r="AZ8" s="79"/>
      <c r="BA8" s="79"/>
      <c r="BB8" s="112">
        <v>110</v>
      </c>
      <c r="BC8" s="47">
        <v>110</v>
      </c>
      <c r="BD8" s="47">
        <v>110</v>
      </c>
      <c r="BE8" s="47">
        <v>51</v>
      </c>
      <c r="BF8" s="47"/>
      <c r="BG8" s="47"/>
      <c r="BH8" s="92">
        <f>IF(ISERROR(LARGE($T8:$AG8,COLUMNS($BH8:BH8))),0,LARGE($T8:$AG8,COLUMNS($BH8:BH8)))</f>
        <v>110</v>
      </c>
      <c r="BI8" s="92">
        <f>IF(ISERROR(LARGE($T8:$AG8,COLUMNS($BH8:BI8))),0,LARGE($T8:$AG8,COLUMNS($BH8:BI8)))</f>
        <v>110</v>
      </c>
      <c r="BJ8" s="92">
        <f>IF(ISERROR(LARGE($T8:$AG8,COLUMNS($BH8:BJ8))),0,LARGE($T8:$AG8,COLUMNS($BH8:BJ8)))</f>
        <v>110</v>
      </c>
      <c r="BK8" s="92">
        <f>IF(ISERROR(LARGE($T8:$AG8,COLUMNS($BH8:BK8))),0,LARGE($T8:$AG8,COLUMNS($BH8:BK8)))</f>
        <v>110</v>
      </c>
      <c r="BL8" s="92">
        <f>IF(ISERROR(LARGE($T8:$AG8,COLUMNS($BH8:BL8))),0,LARGE($T8:$AG8,COLUMNS($BH8:BL8)))</f>
        <v>110</v>
      </c>
      <c r="BM8" s="92">
        <f>IF(ISERROR(LARGE($T8:$AG8,COLUMNS($BH8:BM8))),0,LARGE($T8:$AG8,COLUMNS($BH8:BM8)))</f>
        <v>93</v>
      </c>
      <c r="BN8" s="111">
        <f>IF(ISERROR(LARGE($T8:$AG8,COLUMNS($BH8:BN8))),0,LARGE($T8:$AG8,COLUMNS($BH8:BN8)))</f>
        <v>86</v>
      </c>
      <c r="BO8" s="111">
        <f>IF(ISERROR(LARGE($T8:$AG8,COLUMNS($BH8:BO8))),0,LARGE($T8:$AG8,COLUMNS($BH8:BO8)))</f>
        <v>0</v>
      </c>
      <c r="BP8" s="111">
        <f>IF(ISERROR(LARGE($T8:$AG8,COLUMNS($BH8:BP8))),0,LARGE($T8:$AG8,COLUMNS($BH8:BP8)))</f>
        <v>0</v>
      </c>
      <c r="BQ8" s="111">
        <f>IF(ISERROR(LARGE($T8:$AG8,COLUMNS($BH8:BQ8))),0,LARGE($T8:$AG8,COLUMNS($BH8:BQ8)))</f>
        <v>0</v>
      </c>
      <c r="BR8" s="111">
        <f>IF(ISERROR(LARGE($T8:$AG8,COLUMNS($BH8:BR8))),0,LARGE($T8:$AG8,COLUMNS($BH8:BR8)))</f>
        <v>0</v>
      </c>
      <c r="BS8" s="111">
        <f>IF(ISERROR(LARGE($T8:$AG8,COLUMNS($BH8:BS8))),0,LARGE($T8:$AG8,COLUMNS($BH8:BS8)))</f>
        <v>0</v>
      </c>
      <c r="BT8" s="111">
        <f>IF(ISERROR(LARGE($T8:$AG8,COLUMNS($BH8:BT8))),0,LARGE($T8:$AG8,COLUMNS($BH8:BT8)))</f>
        <v>0</v>
      </c>
      <c r="BU8" s="111">
        <f>IF(ISERROR(LARGE($T8:$AG8,COLUMNS($BH8:BU8))),0,LARGE($T8:$AG8,COLUMNS($BH8:BU8)))</f>
        <v>0</v>
      </c>
      <c r="BV8" s="92"/>
      <c r="BW8" s="92">
        <f>IF(ISERROR(LARGE($AI8:$AS8,COLUMNS($BW8:BW8))),0,LARGE($AI8:$AS8,COLUMNS($BW8:BW8)))</f>
        <v>110</v>
      </c>
      <c r="BX8" s="92">
        <f>IF(ISERROR(LARGE($AI8:$AS8,COLUMNS($BW8:BX8))),0,LARGE($AI8:$AS8,COLUMNS($BW8:BX8)))</f>
        <v>104</v>
      </c>
      <c r="BY8" s="92">
        <f>IF(ISERROR(LARGE($AI8:$AS8,COLUMNS($BW8:BY8))),0,LARGE($AI8:$AS8,COLUMNS($BW8:BY8)))</f>
        <v>1</v>
      </c>
      <c r="BZ8" s="92">
        <f>IF(ISERROR(LARGE($AI8:$AS8,COLUMNS($BW8:BZ8))),0,LARGE($AI8:$AS8,COLUMNS($BW8:BZ8)))</f>
        <v>0</v>
      </c>
      <c r="CA8" s="111">
        <f>IF(ISERROR(LARGE($AI8:$AS8,COLUMNS($BW8:CA8))),0,LARGE($AI8:$AS8,COLUMNS($BW8:CA8)))</f>
        <v>0</v>
      </c>
      <c r="CB8" s="111">
        <f>IF(ISERROR(LARGE($AI8:$AS8,COLUMNS($BW8:CB8))),0,LARGE($AI8:$AS8,COLUMNS($BW8:CB8)))</f>
        <v>0</v>
      </c>
      <c r="CC8" s="111">
        <f>IF(ISERROR(LARGE($AI8:$AS8,COLUMNS($BW8:CC8))),0,LARGE($AI8:$AS8,COLUMNS($BW8:CC8)))</f>
        <v>0</v>
      </c>
      <c r="CD8" s="111">
        <f>IF(ISERROR(LARGE($AI8:$AS8,COLUMNS($BW8:CD8))),0,LARGE($AI8:$AS8,COLUMNS($BW8:CD8)))</f>
        <v>0</v>
      </c>
      <c r="CE8" s="111">
        <f>IF(ISERROR(LARGE($AI8:$AS8,COLUMNS($BW8:CE8))),0,LARGE($AI8:$AS8,COLUMNS($BW8:CE8)))</f>
        <v>0</v>
      </c>
      <c r="CF8" s="111">
        <f>IF(ISERROR(LARGE($AI8:$AS8,COLUMNS($BW8:CF8))),0,LARGE($AI8:$AS8,COLUMNS($BW8:CF8)))</f>
        <v>0</v>
      </c>
      <c r="CG8" s="111">
        <f>IF(ISERROR(LARGE($AI8:$AS8,COLUMNS($BW8:CG8))),0,LARGE($AI8:$AS8,COLUMNS($BW8:CG8)))</f>
        <v>0</v>
      </c>
      <c r="CH8" s="111">
        <f>IF(ISERROR(LARGE($AI8:$AS8,COLUMNS($BW8:CH8))),0,LARGE($AI8:$AS8,COLUMNS($BW8:CH8)))</f>
        <v>0</v>
      </c>
      <c r="CI8" s="111">
        <f>IF(ISERROR(LARGE($AI8:$AS8,COLUMNS($BW8:CI8))),0,LARGE($AI8:$AS8,COLUMNS($BW8:CI8)))</f>
        <v>0</v>
      </c>
      <c r="CJ8" s="111">
        <f>IF(ISERROR(LARGE($AI8:$AS8,COLUMNS($BW8:CJ8))),0,LARGE($AI8:$AS8,COLUMNS($BW8:CJ8)))</f>
        <v>0</v>
      </c>
      <c r="CK8" s="92"/>
      <c r="CL8" s="92">
        <f>IF(ISERROR(LARGE($AU8:$BE8,COLUMNS($CL8:CL8))),0,LARGE($AU8:$BE8,COLUMNS($CL8:CL8)))</f>
        <v>110</v>
      </c>
      <c r="CM8" s="92">
        <f>IF(ISERROR(LARGE($AU8:$BE8,COLUMNS($CL8:CM8))),0,LARGE($AU8:$BE8,COLUMNS($CL8:CM8)))</f>
        <v>110</v>
      </c>
      <c r="CN8" s="92">
        <f>IF(ISERROR(LARGE($AU8:$BE8,COLUMNS($CL8:CN8))),0,LARGE($AU8:$BE8,COLUMNS($CL8:CN8)))</f>
        <v>110</v>
      </c>
      <c r="CO8" s="92">
        <f>IF(ISERROR(LARGE($AU8:$BE8,COLUMNS($CL8:CO8))),0,LARGE($AU8:$BE8,COLUMNS($CL8:CO8)))</f>
        <v>110</v>
      </c>
      <c r="CP8" s="111">
        <f>IF(ISERROR(LARGE($AU8:$BE8,COLUMNS($CL8:CP8))),0,LARGE($AU8:$BE8,COLUMNS($CL8:CP8)))</f>
        <v>51</v>
      </c>
      <c r="CQ8" s="111">
        <f>IF(ISERROR(LARGE($AU8:$BE8,COLUMNS($CL8:CQ8))),0,LARGE($AU8:$BE8,COLUMNS($CL8:CQ8)))</f>
        <v>0</v>
      </c>
      <c r="CR8" s="111">
        <f>IF(ISERROR(LARGE($AU8:$BE8,COLUMNS($CL8:CR8))),0,LARGE($AU8:$BE8,COLUMNS($CL8:CR8)))</f>
        <v>0</v>
      </c>
      <c r="CS8" s="111">
        <f>IF(ISERROR(LARGE($AU8:$BE8,COLUMNS($CL8:CS8))),0,LARGE($AU8:$BE8,COLUMNS($CL8:CS8)))</f>
        <v>0</v>
      </c>
      <c r="CT8" s="111">
        <f>IF(ISERROR(LARGE($AU8:$BE8,COLUMNS($CL8:CT8))),0,LARGE($AU8:$BE8,COLUMNS($CL8:CT8)))</f>
        <v>0</v>
      </c>
      <c r="CU8" s="111">
        <f>IF(ISERROR(LARGE($AU8:$BE8,COLUMNS($CL8:CU8))),0,LARGE($AU8:$BE8,COLUMNS($CL8:CU8)))</f>
        <v>0</v>
      </c>
      <c r="CV8" s="111">
        <f>IF(ISERROR(LARGE($AU8:$BE8,COLUMNS($CL8:CV8))),0,LARGE($AU8:$BE8,COLUMNS($CL8:CV8)))</f>
        <v>0</v>
      </c>
      <c r="CW8" s="111">
        <f>IF(ISERROR(LARGE($AU8:$BE8,COLUMNS($CL8:CW8))),0,LARGE($AU8:$BE8,COLUMNS($CL8:CW8)))</f>
        <v>0</v>
      </c>
      <c r="CX8" s="111">
        <f>IF(ISERROR(LARGE($AU8:$BE8,COLUMNS($CL8:CX8))),0,LARGE($AU8:$BE8,COLUMNS($CL8:CX8)))</f>
        <v>0</v>
      </c>
      <c r="CY8" s="111">
        <f>IF(ISERROR(LARGE($AU8:$BE8,COLUMNS($CL8:CY8))),0,LARGE($AU8:$BE8,COLUMNS($CL8:CY8)))</f>
        <v>0</v>
      </c>
      <c r="DA8" s="113">
        <f>BH8</f>
        <v>110</v>
      </c>
      <c r="DB8" s="113">
        <f>BI8</f>
        <v>110</v>
      </c>
      <c r="DC8" s="113">
        <f>BJ8</f>
        <v>110</v>
      </c>
      <c r="DD8" s="113">
        <f>BK8</f>
        <v>110</v>
      </c>
      <c r="DE8" s="113">
        <f>BL8</f>
        <v>110</v>
      </c>
      <c r="DF8" s="113">
        <f>BM8</f>
        <v>93</v>
      </c>
      <c r="DG8">
        <f>BW8</f>
        <v>110</v>
      </c>
      <c r="DH8">
        <f>BX8</f>
        <v>104</v>
      </c>
      <c r="DI8">
        <f>BY8</f>
        <v>1</v>
      </c>
      <c r="DJ8">
        <f>BZ8</f>
        <v>0</v>
      </c>
      <c r="DK8">
        <f>CL8</f>
        <v>110</v>
      </c>
      <c r="DL8">
        <f>CM8</f>
        <v>110</v>
      </c>
      <c r="DM8">
        <f>CN8</f>
        <v>110</v>
      </c>
      <c r="DN8">
        <f>CO8</f>
        <v>110</v>
      </c>
      <c r="DP8">
        <f>LARGE($DA8:$DN8,COLUMNS($DP8:DP8))</f>
        <v>110</v>
      </c>
      <c r="DQ8">
        <f>LARGE($DA8:$DN8,COLUMNS($DP8:DQ8))</f>
        <v>110</v>
      </c>
      <c r="DR8">
        <f>LARGE($DA8:$DN8,COLUMNS($DP8:DR8))</f>
        <v>110</v>
      </c>
      <c r="DS8">
        <f>LARGE($DA8:$DN8,COLUMNS($DP8:DS8))</f>
        <v>110</v>
      </c>
      <c r="DT8">
        <f>LARGE($DA8:$DN8,COLUMNS($DP8:DT8))</f>
        <v>110</v>
      </c>
      <c r="DU8">
        <f>LARGE($DA8:$DN8,COLUMNS($DP8:DU8))</f>
        <v>110</v>
      </c>
      <c r="DV8">
        <f>LARGE($DA8:$DN8,COLUMNS($DP8:DV8))</f>
        <v>110</v>
      </c>
      <c r="DW8">
        <f>LARGE($DA8:$DN8,COLUMNS($DP8:DW8))</f>
        <v>110</v>
      </c>
      <c r="DX8">
        <f>LARGE($DA8:$DN8,COLUMNS($DP8:DX8))</f>
        <v>110</v>
      </c>
      <c r="DY8">
        <f>LARGE($DA8:$DN8,COLUMNS($DP8:DY8))</f>
        <v>110</v>
      </c>
      <c r="DZ8">
        <f>LARGE($DA8:$DN8,COLUMNS($DP8:DZ8))</f>
        <v>104</v>
      </c>
      <c r="EA8">
        <f>LARGE($DA8:$DN8,COLUMNS($DP8:EA8))</f>
        <v>93</v>
      </c>
      <c r="EB8">
        <f>LARGE($DA8:$DN8,COLUMNS($DP8:EB8))</f>
        <v>1</v>
      </c>
      <c r="EC8">
        <f>LARGE($DA8:$DN8,COLUMNS($DP8:EC8))</f>
        <v>0</v>
      </c>
      <c r="EE8">
        <f>BN8*0.75</f>
        <v>64.5</v>
      </c>
      <c r="EF8">
        <f>BO8*0.75</f>
        <v>0</v>
      </c>
      <c r="EG8">
        <f>BP8*0.75</f>
        <v>0</v>
      </c>
      <c r="EH8">
        <f>BQ8*0.75</f>
        <v>0</v>
      </c>
      <c r="EI8">
        <f>BR8*0.75</f>
        <v>0</v>
      </c>
      <c r="EJ8">
        <f>BS8*0.75</f>
        <v>0</v>
      </c>
      <c r="EK8">
        <f>BT8*0.75</f>
        <v>0</v>
      </c>
      <c r="EL8">
        <f>BU8*0.75</f>
        <v>0</v>
      </c>
      <c r="EM8">
        <f>CA8*0.75</f>
        <v>0</v>
      </c>
      <c r="EN8">
        <f>CB8*0.75</f>
        <v>0</v>
      </c>
      <c r="EO8">
        <f>CC8*0.75</f>
        <v>0</v>
      </c>
      <c r="EP8">
        <f>CD8*0.75</f>
        <v>0</v>
      </c>
      <c r="EQ8">
        <f>CE8*0.75</f>
        <v>0</v>
      </c>
      <c r="ER8">
        <f>CF8*0.75</f>
        <v>0</v>
      </c>
      <c r="ES8">
        <f>CG8*0.75</f>
        <v>0</v>
      </c>
      <c r="ET8">
        <f>CH8*0.75</f>
        <v>0</v>
      </c>
      <c r="EU8">
        <f>CI8*0.75</f>
        <v>0</v>
      </c>
      <c r="EV8">
        <f>CJ8*0.75</f>
        <v>0</v>
      </c>
      <c r="EW8">
        <f>CP8*0.75</f>
        <v>38.25</v>
      </c>
      <c r="EX8">
        <f>CQ8*0.75</f>
        <v>0</v>
      </c>
      <c r="EY8">
        <f>CR8*0.75</f>
        <v>0</v>
      </c>
      <c r="EZ8">
        <f>CS8*0.75</f>
        <v>0</v>
      </c>
      <c r="FA8">
        <f>CT8*0.75</f>
        <v>0</v>
      </c>
      <c r="FB8">
        <f>CU8*0.75</f>
        <v>0</v>
      </c>
      <c r="FC8">
        <f>CV8*0.75</f>
        <v>0</v>
      </c>
      <c r="FD8">
        <f>CW8*0.75</f>
        <v>0</v>
      </c>
      <c r="FE8">
        <f>CX8*0.75</f>
        <v>0</v>
      </c>
      <c r="FF8">
        <f>CY8*0.75</f>
        <v>0</v>
      </c>
      <c r="FH8">
        <f>LARGE($EE8:$FF8,COLUMNS($FH8:FH8))</f>
        <v>64.5</v>
      </c>
      <c r="FI8">
        <f>LARGE($EE8:$FF8,COLUMNS($FH8:FI8))</f>
        <v>38.25</v>
      </c>
      <c r="FJ8">
        <f>LARGE($EE8:$FF8,COLUMNS($FH8:FJ8))</f>
        <v>0</v>
      </c>
      <c r="FK8">
        <f>LARGE($EE8:$FF8,COLUMNS($FH8:FK8))</f>
        <v>0</v>
      </c>
      <c r="FL8">
        <f>LARGE($EE8:$FF8,COLUMNS($FH8:FL8))</f>
        <v>0</v>
      </c>
      <c r="FM8">
        <f>LARGE($EE8:$FF8,COLUMNS($FH8:FM8))</f>
        <v>0</v>
      </c>
      <c r="FN8">
        <f>LARGE($EE8:$FF8,COLUMNS($FH8:FN8))</f>
        <v>0</v>
      </c>
      <c r="FO8">
        <f>LARGE($EE8:$FF8,COLUMNS($FH8:FO8))</f>
        <v>0</v>
      </c>
      <c r="FP8">
        <f>LARGE($EE8:$FF8,COLUMNS($FH8:FP8))</f>
        <v>0</v>
      </c>
      <c r="FQ8">
        <f>LARGE($EE8:$FF8,COLUMNS($FH8:FQ8))</f>
        <v>0</v>
      </c>
      <c r="FS8">
        <f>DP8</f>
        <v>110</v>
      </c>
      <c r="FT8">
        <f>DQ8</f>
        <v>110</v>
      </c>
      <c r="FU8">
        <f>DR8</f>
        <v>110</v>
      </c>
      <c r="FV8">
        <f>DS8</f>
        <v>110</v>
      </c>
      <c r="FW8">
        <f>DT8</f>
        <v>110</v>
      </c>
      <c r="FX8">
        <f>DU8</f>
        <v>110</v>
      </c>
      <c r="FY8">
        <f>DV8</f>
        <v>110</v>
      </c>
      <c r="FZ8">
        <f>DW8</f>
        <v>110</v>
      </c>
      <c r="GA8">
        <f>DX8</f>
        <v>110</v>
      </c>
      <c r="GB8">
        <f>DY8</f>
        <v>110</v>
      </c>
      <c r="GC8">
        <f>DZ8</f>
        <v>104</v>
      </c>
      <c r="GD8">
        <f>EA8</f>
        <v>93</v>
      </c>
      <c r="GE8">
        <f>EB8</f>
        <v>1</v>
      </c>
      <c r="GF8">
        <f>EC8</f>
        <v>0</v>
      </c>
      <c r="GG8">
        <f>FH8</f>
        <v>64.5</v>
      </c>
      <c r="GH8">
        <f>FI8</f>
        <v>38.25</v>
      </c>
      <c r="GI8">
        <f>FJ8</f>
        <v>0</v>
      </c>
      <c r="GJ8">
        <f>FK8</f>
        <v>0</v>
      </c>
      <c r="GK8">
        <f>FL8</f>
        <v>0</v>
      </c>
      <c r="GL8">
        <f>FM8</f>
        <v>0</v>
      </c>
      <c r="GM8">
        <f>FN8</f>
        <v>0</v>
      </c>
      <c r="GN8">
        <f>FO8</f>
        <v>0</v>
      </c>
      <c r="GO8">
        <f>FP8</f>
        <v>0</v>
      </c>
      <c r="GP8">
        <f>FQ8</f>
        <v>0</v>
      </c>
      <c r="GR8">
        <f>LARGE($FS8:$GP8,COLUMNS($GR8:GR8))</f>
        <v>110</v>
      </c>
      <c r="GS8">
        <f>LARGE($FS8:$GP8,COLUMNS($GR8:GS8))</f>
        <v>110</v>
      </c>
      <c r="GT8">
        <f>LARGE($FS8:$GP8,COLUMNS($GR8:GT8))</f>
        <v>110</v>
      </c>
      <c r="GU8">
        <f>LARGE($FS8:$GP8,COLUMNS($GR8:GU8))</f>
        <v>110</v>
      </c>
      <c r="GV8">
        <f>LARGE($FS8:$GP8,COLUMNS($GR8:GV8))</f>
        <v>110</v>
      </c>
      <c r="GW8">
        <f>LARGE($FS8:$GP8,COLUMNS($GR8:GW8))</f>
        <v>110</v>
      </c>
      <c r="GX8">
        <f>LARGE($FS8:$GP8,COLUMNS($GR8:GX8))</f>
        <v>110</v>
      </c>
      <c r="GY8">
        <f>LARGE($FS8:$GP8,COLUMNS($GR8:GY8))</f>
        <v>110</v>
      </c>
      <c r="GZ8">
        <f>LARGE($FS8:$GP8,COLUMNS($GR8:GZ8))</f>
        <v>110</v>
      </c>
      <c r="HA8">
        <f>LARGE($FS8:$GP8,COLUMNS($GR8:HA8))</f>
        <v>110</v>
      </c>
      <c r="HB8">
        <f>LARGE($FS8:$GP8,COLUMNS($GR8:HB8))</f>
        <v>104</v>
      </c>
      <c r="HC8">
        <f>LARGE($FS8:$GP8,COLUMNS($GR8:HC8))</f>
        <v>93</v>
      </c>
      <c r="HD8">
        <f>LARGE($FS8:$GP8,COLUMNS($GR8:HD8))</f>
        <v>64.5</v>
      </c>
      <c r="HE8">
        <f>LARGE($FS8:$GP8,COLUMNS($GR8:HE8))</f>
        <v>38.25</v>
      </c>
    </row>
    <row r="9" spans="1:213" ht="15" customHeight="1">
      <c r="A9" s="57" t="s">
        <v>97</v>
      </c>
      <c r="B9" s="120">
        <f>COUNTIF(T9:BE9,"&gt;0")</f>
        <v>13</v>
      </c>
      <c r="C9" s="35">
        <f>SUM(T9:BE9)</f>
        <v>1305</v>
      </c>
      <c r="D9" s="123">
        <f>SUM(_xlfn.DROP(GR9:HE9,,(D$2-14)))</f>
        <v>654</v>
      </c>
      <c r="E9" s="38">
        <f>C9/B9</f>
        <v>100.38461538461539</v>
      </c>
      <c r="F9" s="122">
        <f>COUNTIF(T9:BG9,110)</f>
        <v>5</v>
      </c>
      <c r="G9" s="38"/>
      <c r="H9" s="110">
        <f>COUNTIF(T9:AG9,"&gt;0")</f>
        <v>6</v>
      </c>
      <c r="I9" s="62">
        <f>SUM(BH9:BM9)</f>
        <v>558</v>
      </c>
      <c r="J9" s="110">
        <f>COUNTIF(AI9:AS9,"&gt;0")</f>
        <v>6</v>
      </c>
      <c r="K9" s="62">
        <f>SUM(BW9:BZ9)</f>
        <v>440</v>
      </c>
      <c r="L9" s="110">
        <f>COUNTIF(AU9:BE9,"&gt;0")</f>
        <v>1</v>
      </c>
      <c r="M9" s="109">
        <f>SUM(CL9:CO9)</f>
        <v>88</v>
      </c>
      <c r="N9" s="110">
        <f>28-COUNTIF(EE9:FF9,0)</f>
        <v>2</v>
      </c>
      <c r="O9" s="109">
        <f>SUM(EE9:FF9)</f>
        <v>164.25</v>
      </c>
      <c r="P9" s="20">
        <f>IF(MIN(H9,6)+MIN(J9,4)+MIN(L9,4)&gt;=D$2,0,D$2-MIN(H9,6)-MIN(J9,4)-MIN(L9,4))</f>
        <v>0</v>
      </c>
      <c r="Q9" s="20">
        <f>SUM(_xlfn.DROP(FG9:FQ9,,(-10+P9)))</f>
        <v>0</v>
      </c>
      <c r="R9" s="20"/>
      <c r="S9" s="20"/>
      <c r="T9" s="78">
        <v>66</v>
      </c>
      <c r="U9" s="81"/>
      <c r="V9" s="78"/>
      <c r="W9" s="78"/>
      <c r="X9" s="78"/>
      <c r="Y9" s="78"/>
      <c r="Z9" s="78"/>
      <c r="AA9" s="78"/>
      <c r="AB9" s="78">
        <v>93</v>
      </c>
      <c r="AC9" s="78">
        <v>94</v>
      </c>
      <c r="AD9" s="78">
        <v>91</v>
      </c>
      <c r="AE9" s="78">
        <v>107</v>
      </c>
      <c r="AF9" s="78">
        <v>107</v>
      </c>
      <c r="AG9" s="78"/>
      <c r="AH9" s="78"/>
      <c r="AI9" s="78"/>
      <c r="AJ9" s="78"/>
      <c r="AK9" s="78"/>
      <c r="AL9" s="78">
        <v>110</v>
      </c>
      <c r="AM9" s="78">
        <v>110</v>
      </c>
      <c r="AN9" s="78">
        <v>110</v>
      </c>
      <c r="AP9" s="78">
        <v>110</v>
      </c>
      <c r="AQ9" s="78">
        <v>110</v>
      </c>
      <c r="AS9" s="78">
        <v>109</v>
      </c>
      <c r="AT9" s="78"/>
      <c r="AU9" s="78"/>
      <c r="AV9" s="78">
        <v>88</v>
      </c>
      <c r="AW9" s="78"/>
      <c r="AX9" s="78"/>
      <c r="AY9" s="78"/>
      <c r="AZ9" s="78"/>
      <c r="BA9" s="78"/>
      <c r="BB9" s="78"/>
      <c r="BC9" s="78"/>
      <c r="BD9" s="78"/>
      <c r="BE9" s="78"/>
      <c r="BF9" s="76"/>
      <c r="BG9" s="105"/>
      <c r="BH9" s="92">
        <f>IF(ISERROR(LARGE($T9:$AG9,COLUMNS($BH9:BH9))),0,LARGE($T9:$AG9,COLUMNS($BH9:BH9)))</f>
        <v>107</v>
      </c>
      <c r="BI9" s="92">
        <f>IF(ISERROR(LARGE($T9:$AG9,COLUMNS($BH9:BI9))),0,LARGE($T9:$AG9,COLUMNS($BH9:BI9)))</f>
        <v>107</v>
      </c>
      <c r="BJ9" s="92">
        <f>IF(ISERROR(LARGE($T9:$AG9,COLUMNS($BH9:BJ9))),0,LARGE($T9:$AG9,COLUMNS($BH9:BJ9)))</f>
        <v>94</v>
      </c>
      <c r="BK9" s="92">
        <f>IF(ISERROR(LARGE($T9:$AG9,COLUMNS($BH9:BK9))),0,LARGE($T9:$AG9,COLUMNS($BH9:BK9)))</f>
        <v>93</v>
      </c>
      <c r="BL9" s="92">
        <f>IF(ISERROR(LARGE($T9:$AG9,COLUMNS($BH9:BL9))),0,LARGE($T9:$AG9,COLUMNS($BH9:BL9)))</f>
        <v>91</v>
      </c>
      <c r="BM9" s="92">
        <f>IF(ISERROR(LARGE($T9:$AG9,COLUMNS($BH9:BM9))),0,LARGE($T9:$AG9,COLUMNS($BH9:BM9)))</f>
        <v>66</v>
      </c>
      <c r="BN9" s="111">
        <f>IF(ISERROR(LARGE($T9:$AG9,COLUMNS($BH9:BN9))),0,LARGE($T9:$AG9,COLUMNS($BH9:BN9)))</f>
        <v>0</v>
      </c>
      <c r="BO9" s="111">
        <f>IF(ISERROR(LARGE($T9:$AG9,COLUMNS($BH9:BO9))),0,LARGE($T9:$AG9,COLUMNS($BH9:BO9)))</f>
        <v>0</v>
      </c>
      <c r="BP9" s="111">
        <f>IF(ISERROR(LARGE($T9:$AG9,COLUMNS($BH9:BP9))),0,LARGE($T9:$AG9,COLUMNS($BH9:BP9)))</f>
        <v>0</v>
      </c>
      <c r="BQ9" s="111">
        <f>IF(ISERROR(LARGE($T9:$AG9,COLUMNS($BH9:BQ9))),0,LARGE($T9:$AG9,COLUMNS($BH9:BQ9)))</f>
        <v>0</v>
      </c>
      <c r="BR9" s="111">
        <f>IF(ISERROR(LARGE($T9:$AG9,COLUMNS($BH9:BR9))),0,LARGE($T9:$AG9,COLUMNS($BH9:BR9)))</f>
        <v>0</v>
      </c>
      <c r="BS9" s="111">
        <f>IF(ISERROR(LARGE($T9:$AG9,COLUMNS($BH9:BS9))),0,LARGE($T9:$AG9,COLUMNS($BH9:BS9)))</f>
        <v>0</v>
      </c>
      <c r="BT9" s="111">
        <f>IF(ISERROR(LARGE($T9:$AG9,COLUMNS($BH9:BT9))),0,LARGE($T9:$AG9,COLUMNS($BH9:BT9)))</f>
        <v>0</v>
      </c>
      <c r="BU9" s="111">
        <f>IF(ISERROR(LARGE($T9:$AG9,COLUMNS($BH9:BU9))),0,LARGE($T9:$AG9,COLUMNS($BH9:BU9)))</f>
        <v>0</v>
      </c>
      <c r="BV9" s="92"/>
      <c r="BW9" s="92">
        <f>IF(ISERROR(LARGE($AI9:$AS9,COLUMNS($BW9:BW9))),0,LARGE($AI9:$AS9,COLUMNS($BW9:BW9)))</f>
        <v>110</v>
      </c>
      <c r="BX9" s="92">
        <f>IF(ISERROR(LARGE($AI9:$AS9,COLUMNS($BW9:BX9))),0,LARGE($AI9:$AS9,COLUMNS($BW9:BX9)))</f>
        <v>110</v>
      </c>
      <c r="BY9" s="92">
        <f>IF(ISERROR(LARGE($AI9:$AS9,COLUMNS($BW9:BY9))),0,LARGE($AI9:$AS9,COLUMNS($BW9:BY9)))</f>
        <v>110</v>
      </c>
      <c r="BZ9" s="92">
        <f>IF(ISERROR(LARGE($AI9:$AS9,COLUMNS($BW9:BZ9))),0,LARGE($AI9:$AS9,COLUMNS($BW9:BZ9)))</f>
        <v>110</v>
      </c>
      <c r="CA9" s="111">
        <f>IF(ISERROR(LARGE($AI9:$AS9,COLUMNS($BW9:CA9))),0,LARGE($AI9:$AS9,COLUMNS($BW9:CA9)))</f>
        <v>110</v>
      </c>
      <c r="CB9" s="111">
        <f>IF(ISERROR(LARGE($AI9:$AS9,COLUMNS($BW9:CB9))),0,LARGE($AI9:$AS9,COLUMNS($BW9:CB9)))</f>
        <v>109</v>
      </c>
      <c r="CC9" s="111">
        <f>IF(ISERROR(LARGE($AI9:$AS9,COLUMNS($BW9:CC9))),0,LARGE($AI9:$AS9,COLUMNS($BW9:CC9)))</f>
        <v>0</v>
      </c>
      <c r="CD9" s="111">
        <f>IF(ISERROR(LARGE($AI9:$AS9,COLUMNS($BW9:CD9))),0,LARGE($AI9:$AS9,COLUMNS($BW9:CD9)))</f>
        <v>0</v>
      </c>
      <c r="CE9" s="111">
        <f>IF(ISERROR(LARGE($AI9:$AS9,COLUMNS($BW9:CE9))),0,LARGE($AI9:$AS9,COLUMNS($BW9:CE9)))</f>
        <v>0</v>
      </c>
      <c r="CF9" s="111">
        <f>IF(ISERROR(LARGE($AI9:$AS9,COLUMNS($BW9:CF9))),0,LARGE($AI9:$AS9,COLUMNS($BW9:CF9)))</f>
        <v>0</v>
      </c>
      <c r="CG9" s="111">
        <f>IF(ISERROR(LARGE($AI9:$AS9,COLUMNS($BW9:CG9))),0,LARGE($AI9:$AS9,COLUMNS($BW9:CG9)))</f>
        <v>0</v>
      </c>
      <c r="CH9" s="111">
        <f>IF(ISERROR(LARGE($AI9:$AS9,COLUMNS($BW9:CH9))),0,LARGE($AI9:$AS9,COLUMNS($BW9:CH9)))</f>
        <v>0</v>
      </c>
      <c r="CI9" s="111">
        <f>IF(ISERROR(LARGE($AI9:$AS9,COLUMNS($BW9:CI9))),0,LARGE($AI9:$AS9,COLUMNS($BW9:CI9)))</f>
        <v>0</v>
      </c>
      <c r="CJ9" s="111">
        <f>IF(ISERROR(LARGE($AI9:$AS9,COLUMNS($BW9:CJ9))),0,LARGE($AI9:$AS9,COLUMNS($BW9:CJ9)))</f>
        <v>0</v>
      </c>
      <c r="CK9" s="92"/>
      <c r="CL9" s="92">
        <f>IF(ISERROR(LARGE($AU9:$BE9,COLUMNS($CL9:CL9))),0,LARGE($AU9:$BE9,COLUMNS($CL9:CL9)))</f>
        <v>88</v>
      </c>
      <c r="CM9" s="92">
        <f>IF(ISERROR(LARGE($AU9:$BE9,COLUMNS($CL9:CM9))),0,LARGE($AU9:$BE9,COLUMNS($CL9:CM9)))</f>
        <v>0</v>
      </c>
      <c r="CN9" s="92">
        <f>IF(ISERROR(LARGE($AU9:$BE9,COLUMNS($CL9:CN9))),0,LARGE($AU9:$BE9,COLUMNS($CL9:CN9)))</f>
        <v>0</v>
      </c>
      <c r="CO9" s="92">
        <f>IF(ISERROR(LARGE($AU9:$BE9,COLUMNS($CL9:CO9))),0,LARGE($AU9:$BE9,COLUMNS($CL9:CO9)))</f>
        <v>0</v>
      </c>
      <c r="CP9" s="111">
        <f>IF(ISERROR(LARGE($AU9:$BE9,COLUMNS($CL9:CP9))),0,LARGE($AU9:$BE9,COLUMNS($CL9:CP9)))</f>
        <v>0</v>
      </c>
      <c r="CQ9" s="111">
        <f>IF(ISERROR(LARGE($AU9:$BE9,COLUMNS($CL9:CQ9))),0,LARGE($AU9:$BE9,COLUMNS($CL9:CQ9)))</f>
        <v>0</v>
      </c>
      <c r="CR9" s="111">
        <f>IF(ISERROR(LARGE($AU9:$BE9,COLUMNS($CL9:CR9))),0,LARGE($AU9:$BE9,COLUMNS($CL9:CR9)))</f>
        <v>0</v>
      </c>
      <c r="CS9" s="111">
        <f>IF(ISERROR(LARGE($AU9:$BE9,COLUMNS($CL9:CS9))),0,LARGE($AU9:$BE9,COLUMNS($CL9:CS9)))</f>
        <v>0</v>
      </c>
      <c r="CT9" s="111">
        <f>IF(ISERROR(LARGE($AU9:$BE9,COLUMNS($CL9:CT9))),0,LARGE($AU9:$BE9,COLUMNS($CL9:CT9)))</f>
        <v>0</v>
      </c>
      <c r="CU9" s="111">
        <f>IF(ISERROR(LARGE($AU9:$BE9,COLUMNS($CL9:CU9))),0,LARGE($AU9:$BE9,COLUMNS($CL9:CU9)))</f>
        <v>0</v>
      </c>
      <c r="CV9" s="111">
        <f>IF(ISERROR(LARGE($AU9:$BE9,COLUMNS($CL9:CV9))),0,LARGE($AU9:$BE9,COLUMNS($CL9:CV9)))</f>
        <v>0</v>
      </c>
      <c r="CW9" s="111">
        <f>IF(ISERROR(LARGE($AU9:$BE9,COLUMNS($CL9:CW9))),0,LARGE($AU9:$BE9,COLUMNS($CL9:CW9)))</f>
        <v>0</v>
      </c>
      <c r="CX9" s="111">
        <f>IF(ISERROR(LARGE($AU9:$BE9,COLUMNS($CL9:CX9))),0,LARGE($AU9:$BE9,COLUMNS($CL9:CX9)))</f>
        <v>0</v>
      </c>
      <c r="CY9" s="111">
        <f>IF(ISERROR(LARGE($AU9:$BE9,COLUMNS($CL9:CY9))),0,LARGE($AU9:$BE9,COLUMNS($CL9:CY9)))</f>
        <v>0</v>
      </c>
      <c r="DA9" s="113">
        <f>BH9</f>
        <v>107</v>
      </c>
      <c r="DB9" s="113">
        <f>BI9</f>
        <v>107</v>
      </c>
      <c r="DC9" s="113">
        <f>BJ9</f>
        <v>94</v>
      </c>
      <c r="DD9" s="113">
        <f>BK9</f>
        <v>93</v>
      </c>
      <c r="DE9" s="113">
        <f>BL9</f>
        <v>91</v>
      </c>
      <c r="DF9" s="113">
        <f>BM9</f>
        <v>66</v>
      </c>
      <c r="DG9">
        <f>BW9</f>
        <v>110</v>
      </c>
      <c r="DH9">
        <f>BX9</f>
        <v>110</v>
      </c>
      <c r="DI9">
        <f>BY9</f>
        <v>110</v>
      </c>
      <c r="DJ9">
        <f>BZ9</f>
        <v>110</v>
      </c>
      <c r="DK9">
        <f>CL9</f>
        <v>88</v>
      </c>
      <c r="DL9">
        <f>CM9</f>
        <v>0</v>
      </c>
      <c r="DM9">
        <f>CN9</f>
        <v>0</v>
      </c>
      <c r="DN9">
        <f>CO9</f>
        <v>0</v>
      </c>
      <c r="DP9">
        <f>LARGE($DA9:$DN9,COLUMNS($DP9:DP9))</f>
        <v>110</v>
      </c>
      <c r="DQ9">
        <f>LARGE($DA9:$DN9,COLUMNS($DP9:DQ9))</f>
        <v>110</v>
      </c>
      <c r="DR9">
        <f>LARGE($DA9:$DN9,COLUMNS($DP9:DR9))</f>
        <v>110</v>
      </c>
      <c r="DS9">
        <f>LARGE($DA9:$DN9,COLUMNS($DP9:DS9))</f>
        <v>110</v>
      </c>
      <c r="DT9">
        <f>LARGE($DA9:$DN9,COLUMNS($DP9:DT9))</f>
        <v>107</v>
      </c>
      <c r="DU9">
        <f>LARGE($DA9:$DN9,COLUMNS($DP9:DU9))</f>
        <v>107</v>
      </c>
      <c r="DV9">
        <f>LARGE($DA9:$DN9,COLUMNS($DP9:DV9))</f>
        <v>94</v>
      </c>
      <c r="DW9">
        <f>LARGE($DA9:$DN9,COLUMNS($DP9:DW9))</f>
        <v>93</v>
      </c>
      <c r="DX9">
        <f>LARGE($DA9:$DN9,COLUMNS($DP9:DX9))</f>
        <v>91</v>
      </c>
      <c r="DY9">
        <f>LARGE($DA9:$DN9,COLUMNS($DP9:DY9))</f>
        <v>88</v>
      </c>
      <c r="DZ9">
        <f>LARGE($DA9:$DN9,COLUMNS($DP9:DZ9))</f>
        <v>66</v>
      </c>
      <c r="EA9">
        <f>LARGE($DA9:$DN9,COLUMNS($DP9:EA9))</f>
        <v>0</v>
      </c>
      <c r="EB9">
        <f>LARGE($DA9:$DN9,COLUMNS($DP9:EB9))</f>
        <v>0</v>
      </c>
      <c r="EC9">
        <f>LARGE($DA9:$DN9,COLUMNS($DP9:EC9))</f>
        <v>0</v>
      </c>
      <c r="EE9">
        <f>BN9*0.75</f>
        <v>0</v>
      </c>
      <c r="EF9">
        <f>BO9*0.75</f>
        <v>0</v>
      </c>
      <c r="EG9">
        <f>BP9*0.75</f>
        <v>0</v>
      </c>
      <c r="EH9">
        <f>BQ9*0.75</f>
        <v>0</v>
      </c>
      <c r="EI9">
        <f>BR9*0.75</f>
        <v>0</v>
      </c>
      <c r="EJ9">
        <f>BS9*0.75</f>
        <v>0</v>
      </c>
      <c r="EK9">
        <f>BT9*0.75</f>
        <v>0</v>
      </c>
      <c r="EL9">
        <f>BU9*0.75</f>
        <v>0</v>
      </c>
      <c r="EM9">
        <f>CA9*0.75</f>
        <v>82.5</v>
      </c>
      <c r="EN9">
        <f>CB9*0.75</f>
        <v>81.75</v>
      </c>
      <c r="EO9">
        <f>CC9*0.75</f>
        <v>0</v>
      </c>
      <c r="EP9">
        <f>CD9*0.75</f>
        <v>0</v>
      </c>
      <c r="EQ9">
        <f>CE9*0.75</f>
        <v>0</v>
      </c>
      <c r="ER9">
        <f>CF9*0.75</f>
        <v>0</v>
      </c>
      <c r="ES9">
        <f>CG9*0.75</f>
        <v>0</v>
      </c>
      <c r="ET9">
        <f>CH9*0.75</f>
        <v>0</v>
      </c>
      <c r="EU9">
        <f>CI9*0.75</f>
        <v>0</v>
      </c>
      <c r="EV9">
        <f>CJ9*0.75</f>
        <v>0</v>
      </c>
      <c r="EW9">
        <f>CP9*0.75</f>
        <v>0</v>
      </c>
      <c r="EX9">
        <f>CQ9*0.75</f>
        <v>0</v>
      </c>
      <c r="EY9">
        <f>CR9*0.75</f>
        <v>0</v>
      </c>
      <c r="EZ9">
        <f>CS9*0.75</f>
        <v>0</v>
      </c>
      <c r="FA9">
        <f>CT9*0.75</f>
        <v>0</v>
      </c>
      <c r="FB9">
        <f>CU9*0.75</f>
        <v>0</v>
      </c>
      <c r="FC9">
        <f>CV9*0.75</f>
        <v>0</v>
      </c>
      <c r="FD9">
        <f>CW9*0.75</f>
        <v>0</v>
      </c>
      <c r="FE9">
        <f>CX9*0.75</f>
        <v>0</v>
      </c>
      <c r="FF9">
        <f>CY9*0.75</f>
        <v>0</v>
      </c>
      <c r="FH9">
        <f>LARGE($EE9:$FF9,COLUMNS($FH9:FH9))</f>
        <v>82.5</v>
      </c>
      <c r="FI9">
        <f>LARGE($EE9:$FF9,COLUMNS($FH9:FI9))</f>
        <v>81.75</v>
      </c>
      <c r="FJ9">
        <f>LARGE($EE9:$FF9,COLUMNS($FH9:FJ9))</f>
        <v>0</v>
      </c>
      <c r="FK9">
        <f>LARGE($EE9:$FF9,COLUMNS($FH9:FK9))</f>
        <v>0</v>
      </c>
      <c r="FL9">
        <f>LARGE($EE9:$FF9,COLUMNS($FH9:FL9))</f>
        <v>0</v>
      </c>
      <c r="FM9">
        <f>LARGE($EE9:$FF9,COLUMNS($FH9:FM9))</f>
        <v>0</v>
      </c>
      <c r="FN9">
        <f>LARGE($EE9:$FF9,COLUMNS($FH9:FN9))</f>
        <v>0</v>
      </c>
      <c r="FO9">
        <f>LARGE($EE9:$FF9,COLUMNS($FH9:FO9))</f>
        <v>0</v>
      </c>
      <c r="FP9">
        <f>LARGE($EE9:$FF9,COLUMNS($FH9:FP9))</f>
        <v>0</v>
      </c>
      <c r="FQ9">
        <f>LARGE($EE9:$FF9,COLUMNS($FH9:FQ9))</f>
        <v>0</v>
      </c>
      <c r="FS9">
        <f>DP9</f>
        <v>110</v>
      </c>
      <c r="FT9">
        <f>DQ9</f>
        <v>110</v>
      </c>
      <c r="FU9">
        <f>DR9</f>
        <v>110</v>
      </c>
      <c r="FV9">
        <f>DS9</f>
        <v>110</v>
      </c>
      <c r="FW9">
        <f>DT9</f>
        <v>107</v>
      </c>
      <c r="FX9">
        <f>DU9</f>
        <v>107</v>
      </c>
      <c r="FY9">
        <f>DV9</f>
        <v>94</v>
      </c>
      <c r="FZ9">
        <f>DW9</f>
        <v>93</v>
      </c>
      <c r="GA9">
        <f>DX9</f>
        <v>91</v>
      </c>
      <c r="GB9">
        <f>DY9</f>
        <v>88</v>
      </c>
      <c r="GC9">
        <f>DZ9</f>
        <v>66</v>
      </c>
      <c r="GD9">
        <f>EA9</f>
        <v>0</v>
      </c>
      <c r="GE9">
        <f>EB9</f>
        <v>0</v>
      </c>
      <c r="GF9">
        <f>EC9</f>
        <v>0</v>
      </c>
      <c r="GG9">
        <f>FH9</f>
        <v>82.5</v>
      </c>
      <c r="GH9">
        <f>FI9</f>
        <v>81.75</v>
      </c>
      <c r="GI9">
        <f>FJ9</f>
        <v>0</v>
      </c>
      <c r="GJ9">
        <f>FK9</f>
        <v>0</v>
      </c>
      <c r="GK9">
        <f>FL9</f>
        <v>0</v>
      </c>
      <c r="GL9">
        <f>FM9</f>
        <v>0</v>
      </c>
      <c r="GM9">
        <f>FN9</f>
        <v>0</v>
      </c>
      <c r="GN9">
        <f>FO9</f>
        <v>0</v>
      </c>
      <c r="GO9">
        <f>FP9</f>
        <v>0</v>
      </c>
      <c r="GP9">
        <f>FQ9</f>
        <v>0</v>
      </c>
      <c r="GR9">
        <f>LARGE($FS9:$GP9,COLUMNS($GR9:GR9))</f>
        <v>110</v>
      </c>
      <c r="GS9">
        <f>LARGE($FS9:$GP9,COLUMNS($GR9:GS9))</f>
        <v>110</v>
      </c>
      <c r="GT9">
        <f>LARGE($FS9:$GP9,COLUMNS($GR9:GT9))</f>
        <v>110</v>
      </c>
      <c r="GU9">
        <f>LARGE($FS9:$GP9,COLUMNS($GR9:GU9))</f>
        <v>110</v>
      </c>
      <c r="GV9">
        <f>LARGE($FS9:$GP9,COLUMNS($GR9:GV9))</f>
        <v>107</v>
      </c>
      <c r="GW9">
        <f>LARGE($FS9:$GP9,COLUMNS($GR9:GW9))</f>
        <v>107</v>
      </c>
      <c r="GX9">
        <f>LARGE($FS9:$GP9,COLUMNS($GR9:GX9))</f>
        <v>94</v>
      </c>
      <c r="GY9">
        <f>LARGE($FS9:$GP9,COLUMNS($GR9:GY9))</f>
        <v>93</v>
      </c>
      <c r="GZ9">
        <f>LARGE($FS9:$GP9,COLUMNS($GR9:GZ9))</f>
        <v>91</v>
      </c>
      <c r="HA9">
        <f>LARGE($FS9:$GP9,COLUMNS($GR9:HA9))</f>
        <v>88</v>
      </c>
      <c r="HB9">
        <f>LARGE($FS9:$GP9,COLUMNS($GR9:HB9))</f>
        <v>82.5</v>
      </c>
      <c r="HC9">
        <f>LARGE($FS9:$GP9,COLUMNS($GR9:HC9))</f>
        <v>81.75</v>
      </c>
      <c r="HD9">
        <f>LARGE($FS9:$GP9,COLUMNS($GR9:HD9))</f>
        <v>66</v>
      </c>
      <c r="HE9">
        <f>LARGE($FS9:$GP9,COLUMNS($GR9:HE9))</f>
        <v>0</v>
      </c>
    </row>
    <row r="10" spans="1:213" ht="15" customHeight="1">
      <c r="A10" s="57" t="s">
        <v>130</v>
      </c>
      <c r="B10" s="120">
        <f>COUNTIF(T10:BE10,"&gt;0")</f>
        <v>13</v>
      </c>
      <c r="C10" s="35">
        <f>SUM(T10:BE10)</f>
        <v>1237</v>
      </c>
      <c r="D10" s="123">
        <f>SUM(_xlfn.DROP(GR10:HE10,,(D$2-14)))</f>
        <v>643</v>
      </c>
      <c r="E10" s="38">
        <f>C10/B10</f>
        <v>95.15384615384616</v>
      </c>
      <c r="F10" s="122">
        <f>COUNTIF(T10:BG10,110)</f>
        <v>5</v>
      </c>
      <c r="G10" s="38"/>
      <c r="H10" s="110">
        <f>COUNTIF(T10:AG10,"&gt;0")</f>
        <v>8</v>
      </c>
      <c r="I10" s="62">
        <f>SUM(BH10:BM10)</f>
        <v>581</v>
      </c>
      <c r="J10" s="110">
        <f>COUNTIF(AI10:AS10,"&gt;0")</f>
        <v>1</v>
      </c>
      <c r="K10" s="62">
        <f>SUM(BW10:BZ10)</f>
        <v>92</v>
      </c>
      <c r="L10" s="110">
        <f>COUNTIF(AU10:BE10,"&gt;0")</f>
        <v>4</v>
      </c>
      <c r="M10" s="109">
        <f>SUM(CL10:CO10)</f>
        <v>407</v>
      </c>
      <c r="N10" s="110">
        <f>28-COUNTIF(EE10:FF10,0)</f>
        <v>2</v>
      </c>
      <c r="O10" s="109">
        <f>SUM(EE10:FF10)</f>
        <v>117.75</v>
      </c>
      <c r="P10" s="20">
        <f>IF(MIN(H10,6)+MIN(J10,4)+MIN(L10,4)&gt;=D$2,0,D$2-MIN(H10,6)-MIN(J10,4)-MIN(L10,4))</f>
        <v>0</v>
      </c>
      <c r="Q10" s="20">
        <f>SUM(_xlfn.DROP(FG10:FQ10,,(-10+P10)))</f>
        <v>0</v>
      </c>
      <c r="R10" s="20"/>
      <c r="S10" s="20"/>
      <c r="T10" s="78">
        <v>87</v>
      </c>
      <c r="U10" s="81">
        <v>75</v>
      </c>
      <c r="V10" s="78"/>
      <c r="W10" s="78"/>
      <c r="X10" s="78"/>
      <c r="Y10" s="78"/>
      <c r="Z10" s="78"/>
      <c r="AA10" s="78">
        <v>93</v>
      </c>
      <c r="AB10" s="112">
        <v>110</v>
      </c>
      <c r="AC10" s="78">
        <v>82</v>
      </c>
      <c r="AD10" s="78">
        <v>88</v>
      </c>
      <c r="AE10" s="78">
        <v>93</v>
      </c>
      <c r="AF10" s="121">
        <v>110</v>
      </c>
      <c r="AG10" s="78"/>
      <c r="AH10" s="78"/>
      <c r="AI10" s="78"/>
      <c r="AJ10" s="78"/>
      <c r="AK10" s="78"/>
      <c r="AL10" s="78"/>
      <c r="AM10" s="49"/>
      <c r="AN10" s="49"/>
      <c r="AP10" s="78">
        <v>92</v>
      </c>
      <c r="AQ10" s="78"/>
      <c r="AS10" s="78"/>
      <c r="AT10" s="78"/>
      <c r="AU10" s="47"/>
      <c r="AV10" s="47">
        <v>77</v>
      </c>
      <c r="AW10" s="79"/>
      <c r="AX10" s="79"/>
      <c r="AY10" s="79"/>
      <c r="AZ10" s="78"/>
      <c r="BA10" s="79"/>
      <c r="BB10" s="79">
        <v>110</v>
      </c>
      <c r="BC10" s="112">
        <v>110</v>
      </c>
      <c r="BD10" s="47"/>
      <c r="BE10" s="130">
        <v>110</v>
      </c>
      <c r="BF10" s="47"/>
      <c r="BG10" s="47"/>
      <c r="BH10" s="92">
        <f>IF(ISERROR(LARGE($T10:$AG10,COLUMNS($BH10:BH10))),0,LARGE($T10:$AG10,COLUMNS($BH10:BH10)))</f>
        <v>110</v>
      </c>
      <c r="BI10" s="92">
        <f>IF(ISERROR(LARGE($T10:$AG10,COLUMNS($BH10:BI10))),0,LARGE($T10:$AG10,COLUMNS($BH10:BI10)))</f>
        <v>110</v>
      </c>
      <c r="BJ10" s="92">
        <f>IF(ISERROR(LARGE($T10:$AG10,COLUMNS($BH10:BJ10))),0,LARGE($T10:$AG10,COLUMNS($BH10:BJ10)))</f>
        <v>93</v>
      </c>
      <c r="BK10" s="92">
        <f>IF(ISERROR(LARGE($T10:$AG10,COLUMNS($BH10:BK10))),0,LARGE($T10:$AG10,COLUMNS($BH10:BK10)))</f>
        <v>93</v>
      </c>
      <c r="BL10" s="92">
        <f>IF(ISERROR(LARGE($T10:$AG10,COLUMNS($BH10:BL10))),0,LARGE($T10:$AG10,COLUMNS($BH10:BL10)))</f>
        <v>88</v>
      </c>
      <c r="BM10" s="92">
        <f>IF(ISERROR(LARGE($T10:$AG10,COLUMNS($BH10:BM10))),0,LARGE($T10:$AG10,COLUMNS($BH10:BM10)))</f>
        <v>87</v>
      </c>
      <c r="BN10" s="111">
        <f>IF(ISERROR(LARGE($T10:$AG10,COLUMNS($BH10:BN10))),0,LARGE($T10:$AG10,COLUMNS($BH10:BN10)))</f>
        <v>82</v>
      </c>
      <c r="BO10" s="111">
        <f>IF(ISERROR(LARGE($T10:$AG10,COLUMNS($BH10:BO10))),0,LARGE($T10:$AG10,COLUMNS($BH10:BO10)))</f>
        <v>75</v>
      </c>
      <c r="BP10" s="111">
        <f>IF(ISERROR(LARGE($T10:$AG10,COLUMNS($BH10:BP10))),0,LARGE($T10:$AG10,COLUMNS($BH10:BP10)))</f>
        <v>0</v>
      </c>
      <c r="BQ10" s="111">
        <f>IF(ISERROR(LARGE($T10:$AG10,COLUMNS($BH10:BQ10))),0,LARGE($T10:$AG10,COLUMNS($BH10:BQ10)))</f>
        <v>0</v>
      </c>
      <c r="BR10" s="111">
        <f>IF(ISERROR(LARGE($T10:$AG10,COLUMNS($BH10:BR10))),0,LARGE($T10:$AG10,COLUMNS($BH10:BR10)))</f>
        <v>0</v>
      </c>
      <c r="BS10" s="111">
        <f>IF(ISERROR(LARGE($T10:$AG10,COLUMNS($BH10:BS10))),0,LARGE($T10:$AG10,COLUMNS($BH10:BS10)))</f>
        <v>0</v>
      </c>
      <c r="BT10" s="111">
        <f>IF(ISERROR(LARGE($T10:$AG10,COLUMNS($BH10:BT10))),0,LARGE($T10:$AG10,COLUMNS($BH10:BT10)))</f>
        <v>0</v>
      </c>
      <c r="BU10" s="111">
        <f>IF(ISERROR(LARGE($T10:$AG10,COLUMNS($BH10:BU10))),0,LARGE($T10:$AG10,COLUMNS($BH10:BU10)))</f>
        <v>0</v>
      </c>
      <c r="BV10" s="92"/>
      <c r="BW10" s="92">
        <f>IF(ISERROR(LARGE($AI10:$AS10,COLUMNS($BW10:BW10))),0,LARGE($AI10:$AS10,COLUMNS($BW10:BW10)))</f>
        <v>92</v>
      </c>
      <c r="BX10" s="92">
        <f>IF(ISERROR(LARGE($AI10:$AS10,COLUMNS($BW10:BX10))),0,LARGE($AI10:$AS10,COLUMNS($BW10:BX10)))</f>
        <v>0</v>
      </c>
      <c r="BY10" s="92">
        <f>IF(ISERROR(LARGE($AI10:$AS10,COLUMNS($BW10:BY10))),0,LARGE($AI10:$AS10,COLUMNS($BW10:BY10)))</f>
        <v>0</v>
      </c>
      <c r="BZ10" s="92">
        <f>IF(ISERROR(LARGE($AI10:$AS10,COLUMNS($BW10:BZ10))),0,LARGE($AI10:$AS10,COLUMNS($BW10:BZ10)))</f>
        <v>0</v>
      </c>
      <c r="CA10" s="111">
        <f>IF(ISERROR(LARGE($AI10:$AS10,COLUMNS($BW10:CA10))),0,LARGE($AI10:$AS10,COLUMNS($BW10:CA10)))</f>
        <v>0</v>
      </c>
      <c r="CB10" s="111">
        <f>IF(ISERROR(LARGE($AI10:$AS10,COLUMNS($BW10:CB10))),0,LARGE($AI10:$AS10,COLUMNS($BW10:CB10)))</f>
        <v>0</v>
      </c>
      <c r="CC10" s="111">
        <f>IF(ISERROR(LARGE($AI10:$AS10,COLUMNS($BW10:CC10))),0,LARGE($AI10:$AS10,COLUMNS($BW10:CC10)))</f>
        <v>0</v>
      </c>
      <c r="CD10" s="111">
        <f>IF(ISERROR(LARGE($AI10:$AS10,COLUMNS($BW10:CD10))),0,LARGE($AI10:$AS10,COLUMNS($BW10:CD10)))</f>
        <v>0</v>
      </c>
      <c r="CE10" s="111">
        <f>IF(ISERROR(LARGE($AI10:$AS10,COLUMNS($BW10:CE10))),0,LARGE($AI10:$AS10,COLUMNS($BW10:CE10)))</f>
        <v>0</v>
      </c>
      <c r="CF10" s="111">
        <f>IF(ISERROR(LARGE($AI10:$AS10,COLUMNS($BW10:CF10))),0,LARGE($AI10:$AS10,COLUMNS($BW10:CF10)))</f>
        <v>0</v>
      </c>
      <c r="CG10" s="111">
        <f>IF(ISERROR(LARGE($AI10:$AS10,COLUMNS($BW10:CG10))),0,LARGE($AI10:$AS10,COLUMNS($BW10:CG10)))</f>
        <v>0</v>
      </c>
      <c r="CH10" s="111">
        <f>IF(ISERROR(LARGE($AI10:$AS10,COLUMNS($BW10:CH10))),0,LARGE($AI10:$AS10,COLUMNS($BW10:CH10)))</f>
        <v>0</v>
      </c>
      <c r="CI10" s="111">
        <f>IF(ISERROR(LARGE($AI10:$AS10,COLUMNS($BW10:CI10))),0,LARGE($AI10:$AS10,COLUMNS($BW10:CI10)))</f>
        <v>0</v>
      </c>
      <c r="CJ10" s="111">
        <f>IF(ISERROR(LARGE($AI10:$AS10,COLUMNS($BW10:CJ10))),0,LARGE($AI10:$AS10,COLUMNS($BW10:CJ10)))</f>
        <v>0</v>
      </c>
      <c r="CK10" s="92"/>
      <c r="CL10" s="92">
        <f>IF(ISERROR(LARGE($AU10:$BE10,COLUMNS($CL10:CL10))),0,LARGE($AU10:$BE10,COLUMNS($CL10:CL10)))</f>
        <v>110</v>
      </c>
      <c r="CM10" s="92">
        <f>IF(ISERROR(LARGE($AU10:$BE10,COLUMNS($CL10:CM10))),0,LARGE($AU10:$BE10,COLUMNS($CL10:CM10)))</f>
        <v>110</v>
      </c>
      <c r="CN10" s="92">
        <f>IF(ISERROR(LARGE($AU10:$BE10,COLUMNS($CL10:CN10))),0,LARGE($AU10:$BE10,COLUMNS($CL10:CN10)))</f>
        <v>110</v>
      </c>
      <c r="CO10" s="92">
        <f>IF(ISERROR(LARGE($AU10:$BE10,COLUMNS($CL10:CO10))),0,LARGE($AU10:$BE10,COLUMNS($CL10:CO10)))</f>
        <v>77</v>
      </c>
      <c r="CP10" s="111">
        <f>IF(ISERROR(LARGE($AU10:$BE10,COLUMNS($CL10:CP10))),0,LARGE($AU10:$BE10,COLUMNS($CL10:CP10)))</f>
        <v>0</v>
      </c>
      <c r="CQ10" s="111">
        <f>IF(ISERROR(LARGE($AU10:$BE10,COLUMNS($CL10:CQ10))),0,LARGE($AU10:$BE10,COLUMNS($CL10:CQ10)))</f>
        <v>0</v>
      </c>
      <c r="CR10" s="111">
        <f>IF(ISERROR(LARGE($AU10:$BE10,COLUMNS($CL10:CR10))),0,LARGE($AU10:$BE10,COLUMNS($CL10:CR10)))</f>
        <v>0</v>
      </c>
      <c r="CS10" s="111">
        <f>IF(ISERROR(LARGE($AU10:$BE10,COLUMNS($CL10:CS10))),0,LARGE($AU10:$BE10,COLUMNS($CL10:CS10)))</f>
        <v>0</v>
      </c>
      <c r="CT10" s="111">
        <f>IF(ISERROR(LARGE($AU10:$BE10,COLUMNS($CL10:CT10))),0,LARGE($AU10:$BE10,COLUMNS($CL10:CT10)))</f>
        <v>0</v>
      </c>
      <c r="CU10" s="111">
        <f>IF(ISERROR(LARGE($AU10:$BE10,COLUMNS($CL10:CU10))),0,LARGE($AU10:$BE10,COLUMNS($CL10:CU10)))</f>
        <v>0</v>
      </c>
      <c r="CV10" s="111">
        <f>IF(ISERROR(LARGE($AU10:$BE10,COLUMNS($CL10:CV10))),0,LARGE($AU10:$BE10,COLUMNS($CL10:CV10)))</f>
        <v>0</v>
      </c>
      <c r="CW10" s="111">
        <f>IF(ISERROR(LARGE($AU10:$BE10,COLUMNS($CL10:CW10))),0,LARGE($AU10:$BE10,COLUMNS($CL10:CW10)))</f>
        <v>0</v>
      </c>
      <c r="CX10" s="111">
        <f>IF(ISERROR(LARGE($AU10:$BE10,COLUMNS($CL10:CX10))),0,LARGE($AU10:$BE10,COLUMNS($CL10:CX10)))</f>
        <v>0</v>
      </c>
      <c r="CY10" s="111">
        <f>IF(ISERROR(LARGE($AU10:$BE10,COLUMNS($CL10:CY10))),0,LARGE($AU10:$BE10,COLUMNS($CL10:CY10)))</f>
        <v>0</v>
      </c>
      <c r="DA10" s="113">
        <f>BH10</f>
        <v>110</v>
      </c>
      <c r="DB10" s="113">
        <f>BI10</f>
        <v>110</v>
      </c>
      <c r="DC10" s="113">
        <f>BJ10</f>
        <v>93</v>
      </c>
      <c r="DD10" s="113">
        <f>BK10</f>
        <v>93</v>
      </c>
      <c r="DE10" s="113">
        <f>BL10</f>
        <v>88</v>
      </c>
      <c r="DF10" s="113">
        <f>BM10</f>
        <v>87</v>
      </c>
      <c r="DG10">
        <f>BW10</f>
        <v>92</v>
      </c>
      <c r="DH10">
        <f>BX10</f>
        <v>0</v>
      </c>
      <c r="DI10">
        <f>BY10</f>
        <v>0</v>
      </c>
      <c r="DJ10">
        <f>BZ10</f>
        <v>0</v>
      </c>
      <c r="DK10">
        <f>CL10</f>
        <v>110</v>
      </c>
      <c r="DL10">
        <f>CM10</f>
        <v>110</v>
      </c>
      <c r="DM10">
        <f>CN10</f>
        <v>110</v>
      </c>
      <c r="DN10">
        <f>CO10</f>
        <v>77</v>
      </c>
      <c r="DP10">
        <f>LARGE($DA10:$DN10,COLUMNS($DP10:DP10))</f>
        <v>110</v>
      </c>
      <c r="DQ10">
        <f>LARGE($DA10:$DN10,COLUMNS($DP10:DQ10))</f>
        <v>110</v>
      </c>
      <c r="DR10">
        <f>LARGE($DA10:$DN10,COLUMNS($DP10:DR10))</f>
        <v>110</v>
      </c>
      <c r="DS10">
        <f>LARGE($DA10:$DN10,COLUMNS($DP10:DS10))</f>
        <v>110</v>
      </c>
      <c r="DT10">
        <f>LARGE($DA10:$DN10,COLUMNS($DP10:DT10))</f>
        <v>110</v>
      </c>
      <c r="DU10">
        <f>LARGE($DA10:$DN10,COLUMNS($DP10:DU10))</f>
        <v>93</v>
      </c>
      <c r="DV10">
        <f>LARGE($DA10:$DN10,COLUMNS($DP10:DV10))</f>
        <v>93</v>
      </c>
      <c r="DW10">
        <f>LARGE($DA10:$DN10,COLUMNS($DP10:DW10))</f>
        <v>92</v>
      </c>
      <c r="DX10">
        <f>LARGE($DA10:$DN10,COLUMNS($DP10:DX10))</f>
        <v>88</v>
      </c>
      <c r="DY10">
        <f>LARGE($DA10:$DN10,COLUMNS($DP10:DY10))</f>
        <v>87</v>
      </c>
      <c r="DZ10">
        <f>LARGE($DA10:$DN10,COLUMNS($DP10:DZ10))</f>
        <v>77</v>
      </c>
      <c r="EA10">
        <f>LARGE($DA10:$DN10,COLUMNS($DP10:EA10))</f>
        <v>0</v>
      </c>
      <c r="EB10">
        <f>LARGE($DA10:$DN10,COLUMNS($DP10:EB10))</f>
        <v>0</v>
      </c>
      <c r="EC10">
        <f>LARGE($DA10:$DN10,COLUMNS($DP10:EC10))</f>
        <v>0</v>
      </c>
      <c r="EE10">
        <f>BN10*0.75</f>
        <v>61.5</v>
      </c>
      <c r="EF10">
        <f>BO10*0.75</f>
        <v>56.25</v>
      </c>
      <c r="EG10">
        <f>BP10*0.75</f>
        <v>0</v>
      </c>
      <c r="EH10">
        <f>BQ10*0.75</f>
        <v>0</v>
      </c>
      <c r="EI10">
        <f>BR10*0.75</f>
        <v>0</v>
      </c>
      <c r="EJ10">
        <f>BS10*0.75</f>
        <v>0</v>
      </c>
      <c r="EK10">
        <f>BT10*0.75</f>
        <v>0</v>
      </c>
      <c r="EL10">
        <f>BU10*0.75</f>
        <v>0</v>
      </c>
      <c r="EM10">
        <f>CA10*0.75</f>
        <v>0</v>
      </c>
      <c r="EN10">
        <f>CB10*0.75</f>
        <v>0</v>
      </c>
      <c r="EO10">
        <f>CC10*0.75</f>
        <v>0</v>
      </c>
      <c r="EP10">
        <f>CD10*0.75</f>
        <v>0</v>
      </c>
      <c r="EQ10">
        <f>CE10*0.75</f>
        <v>0</v>
      </c>
      <c r="ER10">
        <f>CF10*0.75</f>
        <v>0</v>
      </c>
      <c r="ES10">
        <f>CG10*0.75</f>
        <v>0</v>
      </c>
      <c r="ET10">
        <f>CH10*0.75</f>
        <v>0</v>
      </c>
      <c r="EU10">
        <f>CI10*0.75</f>
        <v>0</v>
      </c>
      <c r="EV10">
        <f>CJ10*0.75</f>
        <v>0</v>
      </c>
      <c r="EW10">
        <f>CP10*0.75</f>
        <v>0</v>
      </c>
      <c r="EX10">
        <f>CQ10*0.75</f>
        <v>0</v>
      </c>
      <c r="EY10">
        <f>CR10*0.75</f>
        <v>0</v>
      </c>
      <c r="EZ10">
        <f>CS10*0.75</f>
        <v>0</v>
      </c>
      <c r="FA10">
        <f>CT10*0.75</f>
        <v>0</v>
      </c>
      <c r="FB10">
        <f>CU10*0.75</f>
        <v>0</v>
      </c>
      <c r="FC10">
        <f>CV10*0.75</f>
        <v>0</v>
      </c>
      <c r="FD10">
        <f>CW10*0.75</f>
        <v>0</v>
      </c>
      <c r="FE10">
        <f>CX10*0.75</f>
        <v>0</v>
      </c>
      <c r="FF10">
        <f>CY10*0.75</f>
        <v>0</v>
      </c>
      <c r="FH10">
        <f>LARGE($EE10:$FF10,COLUMNS($FH10:FH10))</f>
        <v>61.5</v>
      </c>
      <c r="FI10">
        <f>LARGE($EE10:$FF10,COLUMNS($FH10:FI10))</f>
        <v>56.25</v>
      </c>
      <c r="FJ10">
        <f>LARGE($EE10:$FF10,COLUMNS($FH10:FJ10))</f>
        <v>0</v>
      </c>
      <c r="FK10">
        <f>LARGE($EE10:$FF10,COLUMNS($FH10:FK10))</f>
        <v>0</v>
      </c>
      <c r="FL10">
        <f>LARGE($EE10:$FF10,COLUMNS($FH10:FL10))</f>
        <v>0</v>
      </c>
      <c r="FM10">
        <f>LARGE($EE10:$FF10,COLUMNS($FH10:FM10))</f>
        <v>0</v>
      </c>
      <c r="FN10">
        <f>LARGE($EE10:$FF10,COLUMNS($FH10:FN10))</f>
        <v>0</v>
      </c>
      <c r="FO10">
        <f>LARGE($EE10:$FF10,COLUMNS($FH10:FO10))</f>
        <v>0</v>
      </c>
      <c r="FP10">
        <f>LARGE($EE10:$FF10,COLUMNS($FH10:FP10))</f>
        <v>0</v>
      </c>
      <c r="FQ10">
        <f>LARGE($EE10:$FF10,COLUMNS($FH10:FQ10))</f>
        <v>0</v>
      </c>
      <c r="FS10">
        <f>DP10</f>
        <v>110</v>
      </c>
      <c r="FT10">
        <f>DQ10</f>
        <v>110</v>
      </c>
      <c r="FU10">
        <f>DR10</f>
        <v>110</v>
      </c>
      <c r="FV10">
        <f>DS10</f>
        <v>110</v>
      </c>
      <c r="FW10">
        <f>DT10</f>
        <v>110</v>
      </c>
      <c r="FX10">
        <f>DU10</f>
        <v>93</v>
      </c>
      <c r="FY10">
        <f>DV10</f>
        <v>93</v>
      </c>
      <c r="FZ10">
        <f>DW10</f>
        <v>92</v>
      </c>
      <c r="GA10">
        <f>DX10</f>
        <v>88</v>
      </c>
      <c r="GB10">
        <f>DY10</f>
        <v>87</v>
      </c>
      <c r="GC10">
        <f>DZ10</f>
        <v>77</v>
      </c>
      <c r="GD10">
        <f>EA10</f>
        <v>0</v>
      </c>
      <c r="GE10">
        <f>EB10</f>
        <v>0</v>
      </c>
      <c r="GF10">
        <f>EC10</f>
        <v>0</v>
      </c>
      <c r="GG10">
        <f>FH10</f>
        <v>61.5</v>
      </c>
      <c r="GH10">
        <f>FI10</f>
        <v>56.25</v>
      </c>
      <c r="GI10">
        <f>FJ10</f>
        <v>0</v>
      </c>
      <c r="GJ10">
        <f>FK10</f>
        <v>0</v>
      </c>
      <c r="GK10">
        <f>FL10</f>
        <v>0</v>
      </c>
      <c r="GL10">
        <f>FM10</f>
        <v>0</v>
      </c>
      <c r="GM10">
        <f>FN10</f>
        <v>0</v>
      </c>
      <c r="GN10">
        <f>FO10</f>
        <v>0</v>
      </c>
      <c r="GO10">
        <f>FP10</f>
        <v>0</v>
      </c>
      <c r="GP10">
        <f>FQ10</f>
        <v>0</v>
      </c>
      <c r="GR10">
        <f>LARGE($FS10:$GP10,COLUMNS($GR10:GR10))</f>
        <v>110</v>
      </c>
      <c r="GS10">
        <f>LARGE($FS10:$GP10,COLUMNS($GR10:GS10))</f>
        <v>110</v>
      </c>
      <c r="GT10">
        <f>LARGE($FS10:$GP10,COLUMNS($GR10:GT10))</f>
        <v>110</v>
      </c>
      <c r="GU10">
        <f>LARGE($FS10:$GP10,COLUMNS($GR10:GU10))</f>
        <v>110</v>
      </c>
      <c r="GV10">
        <f>LARGE($FS10:$GP10,COLUMNS($GR10:GV10))</f>
        <v>110</v>
      </c>
      <c r="GW10">
        <f>LARGE($FS10:$GP10,COLUMNS($GR10:GW10))</f>
        <v>93</v>
      </c>
      <c r="GX10">
        <f>LARGE($FS10:$GP10,COLUMNS($GR10:GX10))</f>
        <v>93</v>
      </c>
      <c r="GY10">
        <f>LARGE($FS10:$GP10,COLUMNS($GR10:GY10))</f>
        <v>92</v>
      </c>
      <c r="GZ10">
        <f>LARGE($FS10:$GP10,COLUMNS($GR10:GZ10))</f>
        <v>88</v>
      </c>
      <c r="HA10">
        <f>LARGE($FS10:$GP10,COLUMNS($GR10:HA10))</f>
        <v>87</v>
      </c>
      <c r="HB10">
        <f>LARGE($FS10:$GP10,COLUMNS($GR10:HB10))</f>
        <v>77</v>
      </c>
      <c r="HC10">
        <f>LARGE($FS10:$GP10,COLUMNS($GR10:HC10))</f>
        <v>61.5</v>
      </c>
      <c r="HD10">
        <f>LARGE($FS10:$GP10,COLUMNS($GR10:HD10))</f>
        <v>56.25</v>
      </c>
      <c r="HE10">
        <f>LARGE($FS10:$GP10,COLUMNS($GR10:HE10))</f>
        <v>0</v>
      </c>
    </row>
    <row r="11" spans="1:213" ht="15" customHeight="1">
      <c r="A11" s="57" t="s">
        <v>178</v>
      </c>
      <c r="B11" s="120">
        <f>COUNTIF(T11:BE11,"&gt;0")</f>
        <v>11</v>
      </c>
      <c r="C11" s="35">
        <f>SUM(T11:BE11)</f>
        <v>1099</v>
      </c>
      <c r="D11" s="123">
        <f>SUM(_xlfn.DROP(GR11:HE11,,(D$2-14)))</f>
        <v>642</v>
      </c>
      <c r="E11" s="38">
        <f>C11/B11</f>
        <v>99.9090909090909</v>
      </c>
      <c r="F11" s="122">
        <f>COUNTIF(T11:BG11,110)</f>
        <v>3</v>
      </c>
      <c r="G11" s="38"/>
      <c r="H11" s="110">
        <f>COUNTIF(T11:AG11,"&gt;0")</f>
        <v>8</v>
      </c>
      <c r="I11" s="62">
        <f>SUM(BH11:BM11)</f>
        <v>629</v>
      </c>
      <c r="J11" s="110">
        <f>COUNTIF(AI11:AS11,"&gt;0")</f>
        <v>3</v>
      </c>
      <c r="K11" s="62">
        <f>SUM(BW11:BZ11)</f>
        <v>278</v>
      </c>
      <c r="L11" s="110">
        <f>COUNTIF(AU11:BE11,"&gt;0")</f>
        <v>0</v>
      </c>
      <c r="M11" s="109">
        <f>SUM(CL11:CO11)</f>
        <v>0</v>
      </c>
      <c r="N11" s="110">
        <f>28-COUNTIF(EE11:FF11,0)</f>
        <v>2</v>
      </c>
      <c r="O11" s="109">
        <f>SUM(EE11:FF11)</f>
        <v>144</v>
      </c>
      <c r="P11" s="20">
        <f>IF(MIN(H11,6)+MIN(J11,4)+MIN(L11,4)&gt;=D$2,0,D$2-MIN(H11,6)-MIN(J11,4)-MIN(L11,4))</f>
        <v>0</v>
      </c>
      <c r="Q11" s="20">
        <f>SUM(_xlfn.DROP(FG11:FQ11,,(-10+P11)))</f>
        <v>0</v>
      </c>
      <c r="R11" s="20"/>
      <c r="S11" s="20"/>
      <c r="T11" s="78">
        <v>96</v>
      </c>
      <c r="U11" s="81">
        <v>109</v>
      </c>
      <c r="V11" s="78"/>
      <c r="W11" s="78"/>
      <c r="X11" s="78"/>
      <c r="Y11" s="78"/>
      <c r="Z11" s="78"/>
      <c r="AA11" s="78">
        <v>96</v>
      </c>
      <c r="AB11" s="78">
        <v>110</v>
      </c>
      <c r="AC11" s="78">
        <v>97</v>
      </c>
      <c r="AD11" s="78">
        <v>110</v>
      </c>
      <c r="AE11" s="78">
        <v>103</v>
      </c>
      <c r="AF11" s="78">
        <v>100</v>
      </c>
      <c r="AG11" s="78"/>
      <c r="AH11" s="78"/>
      <c r="AI11" s="78"/>
      <c r="AJ11" s="78"/>
      <c r="AK11" s="78"/>
      <c r="AL11" s="78"/>
      <c r="AM11" s="49">
        <v>94</v>
      </c>
      <c r="AN11" s="49"/>
      <c r="AP11" s="78"/>
      <c r="AQ11" s="78">
        <v>74</v>
      </c>
      <c r="AS11" s="78">
        <v>110</v>
      </c>
      <c r="AT11" s="78"/>
      <c r="AU11" s="47"/>
      <c r="AV11" s="47"/>
      <c r="AW11" s="79"/>
      <c r="AX11" s="79"/>
      <c r="AY11" s="79"/>
      <c r="AZ11" s="79"/>
      <c r="BA11" s="79"/>
      <c r="BB11" s="79"/>
      <c r="BC11" s="47"/>
      <c r="BD11" s="47"/>
      <c r="BE11" s="47"/>
      <c r="BF11" s="47"/>
      <c r="BG11" s="47"/>
      <c r="BH11" s="92">
        <f>IF(ISERROR(LARGE($T11:$AG11,COLUMNS($BH11:BH11))),0,LARGE($T11:$AG11,COLUMNS($BH11:BH11)))</f>
        <v>110</v>
      </c>
      <c r="BI11" s="92">
        <f>IF(ISERROR(LARGE($T11:$AG11,COLUMNS($BH11:BI11))),0,LARGE($T11:$AG11,COLUMNS($BH11:BI11)))</f>
        <v>110</v>
      </c>
      <c r="BJ11" s="92">
        <f>IF(ISERROR(LARGE($T11:$AG11,COLUMNS($BH11:BJ11))),0,LARGE($T11:$AG11,COLUMNS($BH11:BJ11)))</f>
        <v>109</v>
      </c>
      <c r="BK11" s="92">
        <f>IF(ISERROR(LARGE($T11:$AG11,COLUMNS($BH11:BK11))),0,LARGE($T11:$AG11,COLUMNS($BH11:BK11)))</f>
        <v>103</v>
      </c>
      <c r="BL11" s="92">
        <f>IF(ISERROR(LARGE($T11:$AG11,COLUMNS($BH11:BL11))),0,LARGE($T11:$AG11,COLUMNS($BH11:BL11)))</f>
        <v>100</v>
      </c>
      <c r="BM11" s="92">
        <f>IF(ISERROR(LARGE($T11:$AG11,COLUMNS($BH11:BM11))),0,LARGE($T11:$AG11,COLUMNS($BH11:BM11)))</f>
        <v>97</v>
      </c>
      <c r="BN11" s="111">
        <f>IF(ISERROR(LARGE($T11:$AG11,COLUMNS($BH11:BN11))),0,LARGE($T11:$AG11,COLUMNS($BH11:BN11)))</f>
        <v>96</v>
      </c>
      <c r="BO11" s="111">
        <f>IF(ISERROR(LARGE($T11:$AG11,COLUMNS($BH11:BO11))),0,LARGE($T11:$AG11,COLUMNS($BH11:BO11)))</f>
        <v>96</v>
      </c>
      <c r="BP11" s="111">
        <f>IF(ISERROR(LARGE($T11:$AG11,COLUMNS($BH11:BP11))),0,LARGE($T11:$AG11,COLUMNS($BH11:BP11)))</f>
        <v>0</v>
      </c>
      <c r="BQ11" s="111">
        <f>IF(ISERROR(LARGE($T11:$AG11,COLUMNS($BH11:BQ11))),0,LARGE($T11:$AG11,COLUMNS($BH11:BQ11)))</f>
        <v>0</v>
      </c>
      <c r="BR11" s="111">
        <f>IF(ISERROR(LARGE($T11:$AG11,COLUMNS($BH11:BR11))),0,LARGE($T11:$AG11,COLUMNS($BH11:BR11)))</f>
        <v>0</v>
      </c>
      <c r="BS11" s="111">
        <f>IF(ISERROR(LARGE($T11:$AG11,COLUMNS($BH11:BS11))),0,LARGE($T11:$AG11,COLUMNS($BH11:BS11)))</f>
        <v>0</v>
      </c>
      <c r="BT11" s="111">
        <f>IF(ISERROR(LARGE($T11:$AG11,COLUMNS($BH11:BT11))),0,LARGE($T11:$AG11,COLUMNS($BH11:BT11)))</f>
        <v>0</v>
      </c>
      <c r="BU11" s="111">
        <f>IF(ISERROR(LARGE($T11:$AG11,COLUMNS($BH11:BU11))),0,LARGE($T11:$AG11,COLUMNS($BH11:BU11)))</f>
        <v>0</v>
      </c>
      <c r="BV11" s="92"/>
      <c r="BW11" s="92">
        <f>IF(ISERROR(LARGE($AI11:$AS11,COLUMNS($BW11:BW11))),0,LARGE($AI11:$AS11,COLUMNS($BW11:BW11)))</f>
        <v>110</v>
      </c>
      <c r="BX11" s="92">
        <f>IF(ISERROR(LARGE($AI11:$AS11,COLUMNS($BW11:BX11))),0,LARGE($AI11:$AS11,COLUMNS($BW11:BX11)))</f>
        <v>94</v>
      </c>
      <c r="BY11" s="92">
        <f>IF(ISERROR(LARGE($AI11:$AS11,COLUMNS($BW11:BY11))),0,LARGE($AI11:$AS11,COLUMNS($BW11:BY11)))</f>
        <v>74</v>
      </c>
      <c r="BZ11" s="92">
        <f>IF(ISERROR(LARGE($AI11:$AS11,COLUMNS($BW11:BZ11))),0,LARGE($AI11:$AS11,COLUMNS($BW11:BZ11)))</f>
        <v>0</v>
      </c>
      <c r="CA11" s="111">
        <f>IF(ISERROR(LARGE($AI11:$AS11,COLUMNS($BW11:CA11))),0,LARGE($AI11:$AS11,COLUMNS($BW11:CA11)))</f>
        <v>0</v>
      </c>
      <c r="CB11" s="111">
        <f>IF(ISERROR(LARGE($AI11:$AS11,COLUMNS($BW11:CB11))),0,LARGE($AI11:$AS11,COLUMNS($BW11:CB11)))</f>
        <v>0</v>
      </c>
      <c r="CC11" s="111">
        <f>IF(ISERROR(LARGE($AI11:$AS11,COLUMNS($BW11:CC11))),0,LARGE($AI11:$AS11,COLUMNS($BW11:CC11)))</f>
        <v>0</v>
      </c>
      <c r="CD11" s="111">
        <f>IF(ISERROR(LARGE($AI11:$AS11,COLUMNS($BW11:CD11))),0,LARGE($AI11:$AS11,COLUMNS($BW11:CD11)))</f>
        <v>0</v>
      </c>
      <c r="CE11" s="111">
        <f>IF(ISERROR(LARGE($AI11:$AS11,COLUMNS($BW11:CE11))),0,LARGE($AI11:$AS11,COLUMNS($BW11:CE11)))</f>
        <v>0</v>
      </c>
      <c r="CF11" s="111">
        <f>IF(ISERROR(LARGE($AI11:$AS11,COLUMNS($BW11:CF11))),0,LARGE($AI11:$AS11,COLUMNS($BW11:CF11)))</f>
        <v>0</v>
      </c>
      <c r="CG11" s="111">
        <f>IF(ISERROR(LARGE($AI11:$AS11,COLUMNS($BW11:CG11))),0,LARGE($AI11:$AS11,COLUMNS($BW11:CG11)))</f>
        <v>0</v>
      </c>
      <c r="CH11" s="111">
        <f>IF(ISERROR(LARGE($AI11:$AS11,COLUMNS($BW11:CH11))),0,LARGE($AI11:$AS11,COLUMNS($BW11:CH11)))</f>
        <v>0</v>
      </c>
      <c r="CI11" s="111">
        <f>IF(ISERROR(LARGE($AI11:$AS11,COLUMNS($BW11:CI11))),0,LARGE($AI11:$AS11,COLUMNS($BW11:CI11)))</f>
        <v>0</v>
      </c>
      <c r="CJ11" s="111">
        <f>IF(ISERROR(LARGE($AI11:$AS11,COLUMNS($BW11:CJ11))),0,LARGE($AI11:$AS11,COLUMNS($BW11:CJ11)))</f>
        <v>0</v>
      </c>
      <c r="CK11" s="92"/>
      <c r="CL11" s="92">
        <f>IF(ISERROR(LARGE($AU11:$BE11,COLUMNS($CL11:CL11))),0,LARGE($AU11:$BE11,COLUMNS($CL11:CL11)))</f>
        <v>0</v>
      </c>
      <c r="CM11" s="92">
        <f>IF(ISERROR(LARGE($AU11:$BE11,COLUMNS($CL11:CM11))),0,LARGE($AU11:$BE11,COLUMNS($CL11:CM11)))</f>
        <v>0</v>
      </c>
      <c r="CN11" s="92">
        <f>IF(ISERROR(LARGE($AU11:$BE11,COLUMNS($CL11:CN11))),0,LARGE($AU11:$BE11,COLUMNS($CL11:CN11)))</f>
        <v>0</v>
      </c>
      <c r="CO11" s="92">
        <f>IF(ISERROR(LARGE($AU11:$BE11,COLUMNS($CL11:CO11))),0,LARGE($AU11:$BE11,COLUMNS($CL11:CO11)))</f>
        <v>0</v>
      </c>
      <c r="CP11" s="111">
        <f>IF(ISERROR(LARGE($AU11:$BE11,COLUMNS($CL11:CP11))),0,LARGE($AU11:$BE11,COLUMNS($CL11:CP11)))</f>
        <v>0</v>
      </c>
      <c r="CQ11" s="111">
        <f>IF(ISERROR(LARGE($AU11:$BE11,COLUMNS($CL11:CQ11))),0,LARGE($AU11:$BE11,COLUMNS($CL11:CQ11)))</f>
        <v>0</v>
      </c>
      <c r="CR11" s="111">
        <f>IF(ISERROR(LARGE($AU11:$BE11,COLUMNS($CL11:CR11))),0,LARGE($AU11:$BE11,COLUMNS($CL11:CR11)))</f>
        <v>0</v>
      </c>
      <c r="CS11" s="111">
        <f>IF(ISERROR(LARGE($AU11:$BE11,COLUMNS($CL11:CS11))),0,LARGE($AU11:$BE11,COLUMNS($CL11:CS11)))</f>
        <v>0</v>
      </c>
      <c r="CT11" s="111">
        <f>IF(ISERROR(LARGE($AU11:$BE11,COLUMNS($CL11:CT11))),0,LARGE($AU11:$BE11,COLUMNS($CL11:CT11)))</f>
        <v>0</v>
      </c>
      <c r="CU11" s="111">
        <f>IF(ISERROR(LARGE($AU11:$BE11,COLUMNS($CL11:CU11))),0,LARGE($AU11:$BE11,COLUMNS($CL11:CU11)))</f>
        <v>0</v>
      </c>
      <c r="CV11" s="111">
        <f>IF(ISERROR(LARGE($AU11:$BE11,COLUMNS($CL11:CV11))),0,LARGE($AU11:$BE11,COLUMNS($CL11:CV11)))</f>
        <v>0</v>
      </c>
      <c r="CW11" s="111">
        <f>IF(ISERROR(LARGE($AU11:$BE11,COLUMNS($CL11:CW11))),0,LARGE($AU11:$BE11,COLUMNS($CL11:CW11)))</f>
        <v>0</v>
      </c>
      <c r="CX11" s="111">
        <f>IF(ISERROR(LARGE($AU11:$BE11,COLUMNS($CL11:CX11))),0,LARGE($AU11:$BE11,COLUMNS($CL11:CX11)))</f>
        <v>0</v>
      </c>
      <c r="CY11" s="111">
        <f>IF(ISERROR(LARGE($AU11:$BE11,COLUMNS($CL11:CY11))),0,LARGE($AU11:$BE11,COLUMNS($CL11:CY11)))</f>
        <v>0</v>
      </c>
      <c r="DA11" s="113">
        <f>BH11</f>
        <v>110</v>
      </c>
      <c r="DB11" s="113">
        <f>BI11</f>
        <v>110</v>
      </c>
      <c r="DC11" s="113">
        <f>BJ11</f>
        <v>109</v>
      </c>
      <c r="DD11" s="113">
        <f>BK11</f>
        <v>103</v>
      </c>
      <c r="DE11" s="113">
        <f>BL11</f>
        <v>100</v>
      </c>
      <c r="DF11" s="113">
        <f>BM11</f>
        <v>97</v>
      </c>
      <c r="DG11">
        <f>BW11</f>
        <v>110</v>
      </c>
      <c r="DH11">
        <f>BX11</f>
        <v>94</v>
      </c>
      <c r="DI11">
        <f>BY11</f>
        <v>74</v>
      </c>
      <c r="DJ11">
        <f>BZ11</f>
        <v>0</v>
      </c>
      <c r="DK11">
        <f>CL11</f>
        <v>0</v>
      </c>
      <c r="DL11">
        <f>CM11</f>
        <v>0</v>
      </c>
      <c r="DM11">
        <f>CN11</f>
        <v>0</v>
      </c>
      <c r="DN11">
        <f>CO11</f>
        <v>0</v>
      </c>
      <c r="DP11">
        <f>LARGE($DA11:$DN11,COLUMNS($DP11:DP11))</f>
        <v>110</v>
      </c>
      <c r="DQ11">
        <f>LARGE($DA11:$DN11,COLUMNS($DP11:DQ11))</f>
        <v>110</v>
      </c>
      <c r="DR11">
        <f>LARGE($DA11:$DN11,COLUMNS($DP11:DR11))</f>
        <v>110</v>
      </c>
      <c r="DS11">
        <f>LARGE($DA11:$DN11,COLUMNS($DP11:DS11))</f>
        <v>109</v>
      </c>
      <c r="DT11">
        <f>LARGE($DA11:$DN11,COLUMNS($DP11:DT11))</f>
        <v>103</v>
      </c>
      <c r="DU11">
        <f>LARGE($DA11:$DN11,COLUMNS($DP11:DU11))</f>
        <v>100</v>
      </c>
      <c r="DV11">
        <f>LARGE($DA11:$DN11,COLUMNS($DP11:DV11))</f>
        <v>97</v>
      </c>
      <c r="DW11">
        <f>LARGE($DA11:$DN11,COLUMNS($DP11:DW11))</f>
        <v>94</v>
      </c>
      <c r="DX11">
        <f>LARGE($DA11:$DN11,COLUMNS($DP11:DX11))</f>
        <v>74</v>
      </c>
      <c r="DY11">
        <f>LARGE($DA11:$DN11,COLUMNS($DP11:DY11))</f>
        <v>0</v>
      </c>
      <c r="DZ11">
        <f>LARGE($DA11:$DN11,COLUMNS($DP11:DZ11))</f>
        <v>0</v>
      </c>
      <c r="EA11">
        <f>LARGE($DA11:$DN11,COLUMNS($DP11:EA11))</f>
        <v>0</v>
      </c>
      <c r="EB11">
        <f>LARGE($DA11:$DN11,COLUMNS($DP11:EB11))</f>
        <v>0</v>
      </c>
      <c r="EC11">
        <f>LARGE($DA11:$DN11,COLUMNS($DP11:EC11))</f>
        <v>0</v>
      </c>
      <c r="EE11">
        <f>BN11*0.75</f>
        <v>72</v>
      </c>
      <c r="EF11">
        <f>BO11*0.75</f>
        <v>72</v>
      </c>
      <c r="EG11">
        <f>BP11*0.75</f>
        <v>0</v>
      </c>
      <c r="EH11">
        <f>BQ11*0.75</f>
        <v>0</v>
      </c>
      <c r="EI11">
        <f>BR11*0.75</f>
        <v>0</v>
      </c>
      <c r="EJ11">
        <f>BS11*0.75</f>
        <v>0</v>
      </c>
      <c r="EK11">
        <f>BT11*0.75</f>
        <v>0</v>
      </c>
      <c r="EL11">
        <f>BU11*0.75</f>
        <v>0</v>
      </c>
      <c r="EM11">
        <f>CA11*0.75</f>
        <v>0</v>
      </c>
      <c r="EN11">
        <f>CB11*0.75</f>
        <v>0</v>
      </c>
      <c r="EO11">
        <f>CC11*0.75</f>
        <v>0</v>
      </c>
      <c r="EP11">
        <f>CD11*0.75</f>
        <v>0</v>
      </c>
      <c r="EQ11">
        <f>CE11*0.75</f>
        <v>0</v>
      </c>
      <c r="ER11">
        <f>CF11*0.75</f>
        <v>0</v>
      </c>
      <c r="ES11">
        <f>CG11*0.75</f>
        <v>0</v>
      </c>
      <c r="ET11">
        <f>CH11*0.75</f>
        <v>0</v>
      </c>
      <c r="EU11">
        <f>CI11*0.75</f>
        <v>0</v>
      </c>
      <c r="EV11">
        <f>CJ11*0.75</f>
        <v>0</v>
      </c>
      <c r="EW11">
        <f>CP11*0.75</f>
        <v>0</v>
      </c>
      <c r="EX11">
        <f>CQ11*0.75</f>
        <v>0</v>
      </c>
      <c r="EY11">
        <f>CR11*0.75</f>
        <v>0</v>
      </c>
      <c r="EZ11">
        <f>CS11*0.75</f>
        <v>0</v>
      </c>
      <c r="FA11">
        <f>CT11*0.75</f>
        <v>0</v>
      </c>
      <c r="FB11">
        <f>CU11*0.75</f>
        <v>0</v>
      </c>
      <c r="FC11">
        <f>CV11*0.75</f>
        <v>0</v>
      </c>
      <c r="FD11">
        <f>CW11*0.75</f>
        <v>0</v>
      </c>
      <c r="FE11">
        <f>CX11*0.75</f>
        <v>0</v>
      </c>
      <c r="FF11">
        <f>CY11*0.75</f>
        <v>0</v>
      </c>
      <c r="FH11">
        <f>LARGE($EE11:$FF11,COLUMNS($FH11:FH11))</f>
        <v>72</v>
      </c>
      <c r="FI11">
        <f>LARGE($EE11:$FF11,COLUMNS($FH11:FI11))</f>
        <v>72</v>
      </c>
      <c r="FJ11">
        <f>LARGE($EE11:$FF11,COLUMNS($FH11:FJ11))</f>
        <v>0</v>
      </c>
      <c r="FK11">
        <f>LARGE($EE11:$FF11,COLUMNS($FH11:FK11))</f>
        <v>0</v>
      </c>
      <c r="FL11">
        <f>LARGE($EE11:$FF11,COLUMNS($FH11:FL11))</f>
        <v>0</v>
      </c>
      <c r="FM11">
        <f>LARGE($EE11:$FF11,COLUMNS($FH11:FM11))</f>
        <v>0</v>
      </c>
      <c r="FN11">
        <f>LARGE($EE11:$FF11,COLUMNS($FH11:FN11))</f>
        <v>0</v>
      </c>
      <c r="FO11">
        <f>LARGE($EE11:$FF11,COLUMNS($FH11:FO11))</f>
        <v>0</v>
      </c>
      <c r="FP11">
        <f>LARGE($EE11:$FF11,COLUMNS($FH11:FP11))</f>
        <v>0</v>
      </c>
      <c r="FQ11">
        <f>LARGE($EE11:$FF11,COLUMNS($FH11:FQ11))</f>
        <v>0</v>
      </c>
      <c r="FS11">
        <f>DP11</f>
        <v>110</v>
      </c>
      <c r="FT11">
        <f>DQ11</f>
        <v>110</v>
      </c>
      <c r="FU11">
        <f>DR11</f>
        <v>110</v>
      </c>
      <c r="FV11">
        <f>DS11</f>
        <v>109</v>
      </c>
      <c r="FW11">
        <f>DT11</f>
        <v>103</v>
      </c>
      <c r="FX11">
        <f>DU11</f>
        <v>100</v>
      </c>
      <c r="FY11">
        <f>DV11</f>
        <v>97</v>
      </c>
      <c r="FZ11">
        <f>DW11</f>
        <v>94</v>
      </c>
      <c r="GA11">
        <f>DX11</f>
        <v>74</v>
      </c>
      <c r="GB11">
        <f>DY11</f>
        <v>0</v>
      </c>
      <c r="GC11">
        <f>DZ11</f>
        <v>0</v>
      </c>
      <c r="GD11">
        <f>EA11</f>
        <v>0</v>
      </c>
      <c r="GE11">
        <f>EB11</f>
        <v>0</v>
      </c>
      <c r="GF11">
        <f>EC11</f>
        <v>0</v>
      </c>
      <c r="GG11">
        <f>FH11</f>
        <v>72</v>
      </c>
      <c r="GH11">
        <f>FI11</f>
        <v>72</v>
      </c>
      <c r="GI11">
        <f>FJ11</f>
        <v>0</v>
      </c>
      <c r="GJ11">
        <f>FK11</f>
        <v>0</v>
      </c>
      <c r="GK11">
        <f>FL11</f>
        <v>0</v>
      </c>
      <c r="GL11">
        <f>FM11</f>
        <v>0</v>
      </c>
      <c r="GM11">
        <f>FN11</f>
        <v>0</v>
      </c>
      <c r="GN11">
        <f>FO11</f>
        <v>0</v>
      </c>
      <c r="GO11">
        <f>FP11</f>
        <v>0</v>
      </c>
      <c r="GP11">
        <f>FQ11</f>
        <v>0</v>
      </c>
      <c r="GR11">
        <f>LARGE($FS11:$GP11,COLUMNS($GR11:GR11))</f>
        <v>110</v>
      </c>
      <c r="GS11">
        <f>LARGE($FS11:$GP11,COLUMNS($GR11:GS11))</f>
        <v>110</v>
      </c>
      <c r="GT11">
        <f>LARGE($FS11:$GP11,COLUMNS($GR11:GT11))</f>
        <v>110</v>
      </c>
      <c r="GU11">
        <f>LARGE($FS11:$GP11,COLUMNS($GR11:GU11))</f>
        <v>109</v>
      </c>
      <c r="GV11">
        <f>LARGE($FS11:$GP11,COLUMNS($GR11:GV11))</f>
        <v>103</v>
      </c>
      <c r="GW11">
        <f>LARGE($FS11:$GP11,COLUMNS($GR11:GW11))</f>
        <v>100</v>
      </c>
      <c r="GX11">
        <f>LARGE($FS11:$GP11,COLUMNS($GR11:GX11))</f>
        <v>97</v>
      </c>
      <c r="GY11">
        <f>LARGE($FS11:$GP11,COLUMNS($GR11:GY11))</f>
        <v>94</v>
      </c>
      <c r="GZ11">
        <f>LARGE($FS11:$GP11,COLUMNS($GR11:GZ11))</f>
        <v>74</v>
      </c>
      <c r="HA11">
        <f>LARGE($FS11:$GP11,COLUMNS($GR11:HA11))</f>
        <v>72</v>
      </c>
      <c r="HB11">
        <f>LARGE($FS11:$GP11,COLUMNS($GR11:HB11))</f>
        <v>72</v>
      </c>
      <c r="HC11">
        <f>LARGE($FS11:$GP11,COLUMNS($GR11:HC11))</f>
        <v>0</v>
      </c>
      <c r="HD11">
        <f>LARGE($FS11:$GP11,COLUMNS($GR11:HD11))</f>
        <v>0</v>
      </c>
      <c r="HE11">
        <f>LARGE($FS11:$GP11,COLUMNS($GR11:HE11))</f>
        <v>0</v>
      </c>
    </row>
    <row r="12" spans="1:213" ht="15" customHeight="1">
      <c r="A12" s="57" t="s">
        <v>138</v>
      </c>
      <c r="B12" s="120">
        <f>COUNTIF(T12:BE12,"&gt;0")</f>
        <v>9</v>
      </c>
      <c r="C12" s="35">
        <f>SUM(T12:BE12)</f>
        <v>891</v>
      </c>
      <c r="D12" s="123">
        <f>SUM(_xlfn.DROP(GR12:HE12,,(D$2-14)))</f>
        <v>636</v>
      </c>
      <c r="E12" s="38">
        <f>C12/B12</f>
        <v>99</v>
      </c>
      <c r="F12" s="122">
        <f>COUNTIF(T12:BG12,110)</f>
        <v>2</v>
      </c>
      <c r="G12" s="38"/>
      <c r="H12" s="110">
        <f>COUNTIF(T12:AG12,"&gt;0")</f>
        <v>6</v>
      </c>
      <c r="I12" s="62">
        <f>SUM(BH12:BM12)</f>
        <v>636</v>
      </c>
      <c r="J12" s="110">
        <f>COUNTIF(AI12:AS12,"&gt;0")</f>
        <v>3</v>
      </c>
      <c r="K12" s="62">
        <f>SUM(BW12:BZ12)</f>
        <v>255</v>
      </c>
      <c r="L12" s="110">
        <f>COUNTIF(AU12:BE12,"&gt;0")</f>
        <v>0</v>
      </c>
      <c r="M12" s="109">
        <f>SUM(CL12:CO12)</f>
        <v>0</v>
      </c>
      <c r="N12" s="110">
        <f>28-COUNTIF(EE12:FF12,0)</f>
        <v>0</v>
      </c>
      <c r="O12" s="109">
        <f>SUM(EE12:FF12)</f>
        <v>0</v>
      </c>
      <c r="P12" s="20">
        <f>IF(MIN(H12,6)+MIN(J12,4)+MIN(L12,4)&gt;=D$2,0,D$2-MIN(H12,6)-MIN(J12,4)-MIN(L12,4))</f>
        <v>0</v>
      </c>
      <c r="Q12" s="20">
        <f>SUM(_xlfn.DROP(FG12:FQ12,,(-10+P12)))</f>
        <v>0</v>
      </c>
      <c r="R12" s="20"/>
      <c r="S12" s="20"/>
      <c r="T12" s="78"/>
      <c r="U12" s="78">
        <v>110</v>
      </c>
      <c r="V12" s="78"/>
      <c r="W12" s="78"/>
      <c r="X12" s="78"/>
      <c r="Y12" s="78"/>
      <c r="Z12" s="78"/>
      <c r="AA12" s="78">
        <v>109</v>
      </c>
      <c r="AB12" s="78"/>
      <c r="AC12" s="78">
        <v>100</v>
      </c>
      <c r="AD12" s="78">
        <v>108</v>
      </c>
      <c r="AE12" s="78">
        <v>110</v>
      </c>
      <c r="AF12" s="78">
        <v>99</v>
      </c>
      <c r="AG12" s="78"/>
      <c r="AH12" s="78"/>
      <c r="AI12" s="78"/>
      <c r="AJ12" s="78"/>
      <c r="AK12" s="78"/>
      <c r="AL12" s="78"/>
      <c r="AM12" s="78">
        <v>88</v>
      </c>
      <c r="AN12" s="78"/>
      <c r="AP12" s="78">
        <v>73</v>
      </c>
      <c r="AQ12" s="78"/>
      <c r="AS12" s="78">
        <v>94</v>
      </c>
      <c r="AT12" s="78"/>
      <c r="AU12" s="47"/>
      <c r="AV12" s="47"/>
      <c r="AW12" s="79"/>
      <c r="AX12" s="79"/>
      <c r="AY12" s="79"/>
      <c r="AZ12" s="79"/>
      <c r="BA12" s="79"/>
      <c r="BB12" s="47"/>
      <c r="BC12" s="47"/>
      <c r="BD12" s="47"/>
      <c r="BE12" s="47"/>
      <c r="BF12" s="47"/>
      <c r="BG12" s="47"/>
      <c r="BH12" s="92">
        <f>IF(ISERROR(LARGE($T12:$AG12,COLUMNS($BH12:BH12))),0,LARGE($T12:$AG12,COLUMNS($BH12:BH12)))</f>
        <v>110</v>
      </c>
      <c r="BI12" s="92">
        <f>IF(ISERROR(LARGE($T12:$AG12,COLUMNS($BH12:BI12))),0,LARGE($T12:$AG12,COLUMNS($BH12:BI12)))</f>
        <v>110</v>
      </c>
      <c r="BJ12" s="92">
        <f>IF(ISERROR(LARGE($T12:$AG12,COLUMNS($BH12:BJ12))),0,LARGE($T12:$AG12,COLUMNS($BH12:BJ12)))</f>
        <v>109</v>
      </c>
      <c r="BK12" s="92">
        <f>IF(ISERROR(LARGE($T12:$AG12,COLUMNS($BH12:BK12))),0,LARGE($T12:$AG12,COLUMNS($BH12:BK12)))</f>
        <v>108</v>
      </c>
      <c r="BL12" s="92">
        <f>IF(ISERROR(LARGE($T12:$AG12,COLUMNS($BH12:BL12))),0,LARGE($T12:$AG12,COLUMNS($BH12:BL12)))</f>
        <v>100</v>
      </c>
      <c r="BM12" s="92">
        <f>IF(ISERROR(LARGE($T12:$AG12,COLUMNS($BH12:BM12))),0,LARGE($T12:$AG12,COLUMNS($BH12:BM12)))</f>
        <v>99</v>
      </c>
      <c r="BN12" s="111">
        <f>IF(ISERROR(LARGE($T12:$AG12,COLUMNS($BH12:BN12))),0,LARGE($T12:$AG12,COLUMNS($BH12:BN12)))</f>
        <v>0</v>
      </c>
      <c r="BO12" s="111">
        <f>IF(ISERROR(LARGE($T12:$AG12,COLUMNS($BH12:BO12))),0,LARGE($T12:$AG12,COLUMNS($BH12:BO12)))</f>
        <v>0</v>
      </c>
      <c r="BP12" s="111">
        <f>IF(ISERROR(LARGE($T12:$AG12,COLUMNS($BH12:BP12))),0,LARGE($T12:$AG12,COLUMNS($BH12:BP12)))</f>
        <v>0</v>
      </c>
      <c r="BQ12" s="111">
        <f>IF(ISERROR(LARGE($T12:$AG12,COLUMNS($BH12:BQ12))),0,LARGE($T12:$AG12,COLUMNS($BH12:BQ12)))</f>
        <v>0</v>
      </c>
      <c r="BR12" s="111">
        <f>IF(ISERROR(LARGE($T12:$AG12,COLUMNS($BH12:BR12))),0,LARGE($T12:$AG12,COLUMNS($BH12:BR12)))</f>
        <v>0</v>
      </c>
      <c r="BS12" s="111">
        <f>IF(ISERROR(LARGE($T12:$AG12,COLUMNS($BH12:BS12))),0,LARGE($T12:$AG12,COLUMNS($BH12:BS12)))</f>
        <v>0</v>
      </c>
      <c r="BT12" s="111">
        <f>IF(ISERROR(LARGE($T12:$AG12,COLUMNS($BH12:BT12))),0,LARGE($T12:$AG12,COLUMNS($BH12:BT12)))</f>
        <v>0</v>
      </c>
      <c r="BU12" s="111">
        <f>IF(ISERROR(LARGE($T12:$AG12,COLUMNS($BH12:BU12))),0,LARGE($T12:$AG12,COLUMNS($BH12:BU12)))</f>
        <v>0</v>
      </c>
      <c r="BV12" s="92"/>
      <c r="BW12" s="92">
        <f>IF(ISERROR(LARGE($AI12:$AS12,COLUMNS($BW12:BW12))),0,LARGE($AI12:$AS12,COLUMNS($BW12:BW12)))</f>
        <v>94</v>
      </c>
      <c r="BX12" s="92">
        <f>IF(ISERROR(LARGE($AI12:$AS12,COLUMNS($BW12:BX12))),0,LARGE($AI12:$AS12,COLUMNS($BW12:BX12)))</f>
        <v>88</v>
      </c>
      <c r="BY12" s="92">
        <f>IF(ISERROR(LARGE($AI12:$AS12,COLUMNS($BW12:BY12))),0,LARGE($AI12:$AS12,COLUMNS($BW12:BY12)))</f>
        <v>73</v>
      </c>
      <c r="BZ12" s="92">
        <f>IF(ISERROR(LARGE($AI12:$AS12,COLUMNS($BW12:BZ12))),0,LARGE($AI12:$AS12,COLUMNS($BW12:BZ12)))</f>
        <v>0</v>
      </c>
      <c r="CA12" s="111">
        <f>IF(ISERROR(LARGE($AI12:$AS12,COLUMNS($BW12:CA12))),0,LARGE($AI12:$AS12,COLUMNS($BW12:CA12)))</f>
        <v>0</v>
      </c>
      <c r="CB12" s="111">
        <f>IF(ISERROR(LARGE($AI12:$AS12,COLUMNS($BW12:CB12))),0,LARGE($AI12:$AS12,COLUMNS($BW12:CB12)))</f>
        <v>0</v>
      </c>
      <c r="CC12" s="111">
        <f>IF(ISERROR(LARGE($AI12:$AS12,COLUMNS($BW12:CC12))),0,LARGE($AI12:$AS12,COLUMNS($BW12:CC12)))</f>
        <v>0</v>
      </c>
      <c r="CD12" s="111">
        <f>IF(ISERROR(LARGE($AI12:$AS12,COLUMNS($BW12:CD12))),0,LARGE($AI12:$AS12,COLUMNS($BW12:CD12)))</f>
        <v>0</v>
      </c>
      <c r="CE12" s="111">
        <f>IF(ISERROR(LARGE($AI12:$AS12,COLUMNS($BW12:CE12))),0,LARGE($AI12:$AS12,COLUMNS($BW12:CE12)))</f>
        <v>0</v>
      </c>
      <c r="CF12" s="111">
        <f>IF(ISERROR(LARGE($AI12:$AS12,COLUMNS($BW12:CF12))),0,LARGE($AI12:$AS12,COLUMNS($BW12:CF12)))</f>
        <v>0</v>
      </c>
      <c r="CG12" s="111">
        <f>IF(ISERROR(LARGE($AI12:$AS12,COLUMNS($BW12:CG12))),0,LARGE($AI12:$AS12,COLUMNS($BW12:CG12)))</f>
        <v>0</v>
      </c>
      <c r="CH12" s="111">
        <f>IF(ISERROR(LARGE($AI12:$AS12,COLUMNS($BW12:CH12))),0,LARGE($AI12:$AS12,COLUMNS($BW12:CH12)))</f>
        <v>0</v>
      </c>
      <c r="CI12" s="111">
        <f>IF(ISERROR(LARGE($AI12:$AS12,COLUMNS($BW12:CI12))),0,LARGE($AI12:$AS12,COLUMNS($BW12:CI12)))</f>
        <v>0</v>
      </c>
      <c r="CJ12" s="111">
        <f>IF(ISERROR(LARGE($AI12:$AS12,COLUMNS($BW12:CJ12))),0,LARGE($AI12:$AS12,COLUMNS($BW12:CJ12)))</f>
        <v>0</v>
      </c>
      <c r="CK12" s="92"/>
      <c r="CL12" s="92">
        <f>IF(ISERROR(LARGE($AU12:$BE12,COLUMNS($CL12:CL12))),0,LARGE($AU12:$BE12,COLUMNS($CL12:CL12)))</f>
        <v>0</v>
      </c>
      <c r="CM12" s="92">
        <f>IF(ISERROR(LARGE($AU12:$BE12,COLUMNS($CL12:CM12))),0,LARGE($AU12:$BE12,COLUMNS($CL12:CM12)))</f>
        <v>0</v>
      </c>
      <c r="CN12" s="92">
        <f>IF(ISERROR(LARGE($AU12:$BE12,COLUMNS($CL12:CN12))),0,LARGE($AU12:$BE12,COLUMNS($CL12:CN12)))</f>
        <v>0</v>
      </c>
      <c r="CO12" s="92">
        <f>IF(ISERROR(LARGE($AU12:$BE12,COLUMNS($CL12:CO12))),0,LARGE($AU12:$BE12,COLUMNS($CL12:CO12)))</f>
        <v>0</v>
      </c>
      <c r="CP12" s="111">
        <f>IF(ISERROR(LARGE($AU12:$BE12,COLUMNS($CL12:CP12))),0,LARGE($AU12:$BE12,COLUMNS($CL12:CP12)))</f>
        <v>0</v>
      </c>
      <c r="CQ12" s="111">
        <f>IF(ISERROR(LARGE($AU12:$BE12,COLUMNS($CL12:CQ12))),0,LARGE($AU12:$BE12,COLUMNS($CL12:CQ12)))</f>
        <v>0</v>
      </c>
      <c r="CR12" s="111">
        <f>IF(ISERROR(LARGE($AU12:$BE12,COLUMNS($CL12:CR12))),0,LARGE($AU12:$BE12,COLUMNS($CL12:CR12)))</f>
        <v>0</v>
      </c>
      <c r="CS12" s="111">
        <f>IF(ISERROR(LARGE($AU12:$BE12,COLUMNS($CL12:CS12))),0,LARGE($AU12:$BE12,COLUMNS($CL12:CS12)))</f>
        <v>0</v>
      </c>
      <c r="CT12" s="111">
        <f>IF(ISERROR(LARGE($AU12:$BE12,COLUMNS($CL12:CT12))),0,LARGE($AU12:$BE12,COLUMNS($CL12:CT12)))</f>
        <v>0</v>
      </c>
      <c r="CU12" s="111">
        <f>IF(ISERROR(LARGE($AU12:$BE12,COLUMNS($CL12:CU12))),0,LARGE($AU12:$BE12,COLUMNS($CL12:CU12)))</f>
        <v>0</v>
      </c>
      <c r="CV12" s="111">
        <f>IF(ISERROR(LARGE($AU12:$BE12,COLUMNS($CL12:CV12))),0,LARGE($AU12:$BE12,COLUMNS($CL12:CV12)))</f>
        <v>0</v>
      </c>
      <c r="CW12" s="111">
        <f>IF(ISERROR(LARGE($AU12:$BE12,COLUMNS($CL12:CW12))),0,LARGE($AU12:$BE12,COLUMNS($CL12:CW12)))</f>
        <v>0</v>
      </c>
      <c r="CX12" s="111">
        <f>IF(ISERROR(LARGE($AU12:$BE12,COLUMNS($CL12:CX12))),0,LARGE($AU12:$BE12,COLUMNS($CL12:CX12)))</f>
        <v>0</v>
      </c>
      <c r="CY12" s="111">
        <f>IF(ISERROR(LARGE($AU12:$BE12,COLUMNS($CL12:CY12))),0,LARGE($AU12:$BE12,COLUMNS($CL12:CY12)))</f>
        <v>0</v>
      </c>
      <c r="DA12" s="113">
        <f>BH12</f>
        <v>110</v>
      </c>
      <c r="DB12" s="113">
        <f>BI12</f>
        <v>110</v>
      </c>
      <c r="DC12" s="113">
        <f>BJ12</f>
        <v>109</v>
      </c>
      <c r="DD12" s="113">
        <f>BK12</f>
        <v>108</v>
      </c>
      <c r="DE12" s="113">
        <f>BL12</f>
        <v>100</v>
      </c>
      <c r="DF12" s="113">
        <f>BM12</f>
        <v>99</v>
      </c>
      <c r="DG12">
        <f>BW12</f>
        <v>94</v>
      </c>
      <c r="DH12">
        <f>BX12</f>
        <v>88</v>
      </c>
      <c r="DI12">
        <f>BY12</f>
        <v>73</v>
      </c>
      <c r="DJ12">
        <f>BZ12</f>
        <v>0</v>
      </c>
      <c r="DK12">
        <f>CL12</f>
        <v>0</v>
      </c>
      <c r="DL12">
        <f>CM12</f>
        <v>0</v>
      </c>
      <c r="DM12">
        <f>CN12</f>
        <v>0</v>
      </c>
      <c r="DN12">
        <f>CO12</f>
        <v>0</v>
      </c>
      <c r="DP12">
        <f>LARGE($DA12:$DN12,COLUMNS($DP12:DP12))</f>
        <v>110</v>
      </c>
      <c r="DQ12">
        <f>LARGE($DA12:$DN12,COLUMNS($DP12:DQ12))</f>
        <v>110</v>
      </c>
      <c r="DR12">
        <f>LARGE($DA12:$DN12,COLUMNS($DP12:DR12))</f>
        <v>109</v>
      </c>
      <c r="DS12">
        <f>LARGE($DA12:$DN12,COLUMNS($DP12:DS12))</f>
        <v>108</v>
      </c>
      <c r="DT12">
        <f>LARGE($DA12:$DN12,COLUMNS($DP12:DT12))</f>
        <v>100</v>
      </c>
      <c r="DU12">
        <f>LARGE($DA12:$DN12,COLUMNS($DP12:DU12))</f>
        <v>99</v>
      </c>
      <c r="DV12">
        <f>LARGE($DA12:$DN12,COLUMNS($DP12:DV12))</f>
        <v>94</v>
      </c>
      <c r="DW12">
        <f>LARGE($DA12:$DN12,COLUMNS($DP12:DW12))</f>
        <v>88</v>
      </c>
      <c r="DX12">
        <f>LARGE($DA12:$DN12,COLUMNS($DP12:DX12))</f>
        <v>73</v>
      </c>
      <c r="DY12">
        <f>LARGE($DA12:$DN12,COLUMNS($DP12:DY12))</f>
        <v>0</v>
      </c>
      <c r="DZ12">
        <f>LARGE($DA12:$DN12,COLUMNS($DP12:DZ12))</f>
        <v>0</v>
      </c>
      <c r="EA12">
        <f>LARGE($DA12:$DN12,COLUMNS($DP12:EA12))</f>
        <v>0</v>
      </c>
      <c r="EB12">
        <f>LARGE($DA12:$DN12,COLUMNS($DP12:EB12))</f>
        <v>0</v>
      </c>
      <c r="EC12">
        <f>LARGE($DA12:$DN12,COLUMNS($DP12:EC12))</f>
        <v>0</v>
      </c>
      <c r="EE12">
        <f>BN12*0.75</f>
        <v>0</v>
      </c>
      <c r="EF12">
        <f>BO12*0.75</f>
        <v>0</v>
      </c>
      <c r="EG12">
        <f>BP12*0.75</f>
        <v>0</v>
      </c>
      <c r="EH12">
        <f>BQ12*0.75</f>
        <v>0</v>
      </c>
      <c r="EI12">
        <f>BR12*0.75</f>
        <v>0</v>
      </c>
      <c r="EJ12">
        <f>BS12*0.75</f>
        <v>0</v>
      </c>
      <c r="EK12">
        <f>BT12*0.75</f>
        <v>0</v>
      </c>
      <c r="EL12">
        <f>BU12*0.75</f>
        <v>0</v>
      </c>
      <c r="EM12">
        <f>CA12*0.75</f>
        <v>0</v>
      </c>
      <c r="EN12">
        <f>CB12*0.75</f>
        <v>0</v>
      </c>
      <c r="EO12">
        <f>CC12*0.75</f>
        <v>0</v>
      </c>
      <c r="EP12">
        <f>CD12*0.75</f>
        <v>0</v>
      </c>
      <c r="EQ12">
        <f>CE12*0.75</f>
        <v>0</v>
      </c>
      <c r="ER12">
        <f>CF12*0.75</f>
        <v>0</v>
      </c>
      <c r="ES12">
        <f>CG12*0.75</f>
        <v>0</v>
      </c>
      <c r="ET12">
        <f>CH12*0.75</f>
        <v>0</v>
      </c>
      <c r="EU12">
        <f>CI12*0.75</f>
        <v>0</v>
      </c>
      <c r="EV12">
        <f>CJ12*0.75</f>
        <v>0</v>
      </c>
      <c r="EW12">
        <f>CP12*0.75</f>
        <v>0</v>
      </c>
      <c r="EX12">
        <f>CQ12*0.75</f>
        <v>0</v>
      </c>
      <c r="EY12">
        <f>CR12*0.75</f>
        <v>0</v>
      </c>
      <c r="EZ12">
        <f>CS12*0.75</f>
        <v>0</v>
      </c>
      <c r="FA12">
        <f>CT12*0.75</f>
        <v>0</v>
      </c>
      <c r="FB12">
        <f>CU12*0.75</f>
        <v>0</v>
      </c>
      <c r="FC12">
        <f>CV12*0.75</f>
        <v>0</v>
      </c>
      <c r="FD12">
        <f>CW12*0.75</f>
        <v>0</v>
      </c>
      <c r="FE12">
        <f>CX12*0.75</f>
        <v>0</v>
      </c>
      <c r="FF12">
        <f>CY12*0.75</f>
        <v>0</v>
      </c>
      <c r="FH12">
        <f>LARGE($EE12:$FF12,COLUMNS($FH12:FH12))</f>
        <v>0</v>
      </c>
      <c r="FI12">
        <f>LARGE($EE12:$FF12,COLUMNS($FH12:FI12))</f>
        <v>0</v>
      </c>
      <c r="FJ12">
        <f>LARGE($EE12:$FF12,COLUMNS($FH12:FJ12))</f>
        <v>0</v>
      </c>
      <c r="FK12">
        <f>LARGE($EE12:$FF12,COLUMNS($FH12:FK12))</f>
        <v>0</v>
      </c>
      <c r="FL12">
        <f>LARGE($EE12:$FF12,COLUMNS($FH12:FL12))</f>
        <v>0</v>
      </c>
      <c r="FM12">
        <f>LARGE($EE12:$FF12,COLUMNS($FH12:FM12))</f>
        <v>0</v>
      </c>
      <c r="FN12">
        <f>LARGE($EE12:$FF12,COLUMNS($FH12:FN12))</f>
        <v>0</v>
      </c>
      <c r="FO12">
        <f>LARGE($EE12:$FF12,COLUMNS($FH12:FO12))</f>
        <v>0</v>
      </c>
      <c r="FP12">
        <f>LARGE($EE12:$FF12,COLUMNS($FH12:FP12))</f>
        <v>0</v>
      </c>
      <c r="FQ12">
        <f>LARGE($EE12:$FF12,COLUMNS($FH12:FQ12))</f>
        <v>0</v>
      </c>
      <c r="FS12">
        <f>DP12</f>
        <v>110</v>
      </c>
      <c r="FT12">
        <f>DQ12</f>
        <v>110</v>
      </c>
      <c r="FU12">
        <f>DR12</f>
        <v>109</v>
      </c>
      <c r="FV12">
        <f>DS12</f>
        <v>108</v>
      </c>
      <c r="FW12">
        <f>DT12</f>
        <v>100</v>
      </c>
      <c r="FX12">
        <f>DU12</f>
        <v>99</v>
      </c>
      <c r="FY12">
        <f>DV12</f>
        <v>94</v>
      </c>
      <c r="FZ12">
        <f>DW12</f>
        <v>88</v>
      </c>
      <c r="GA12">
        <f>DX12</f>
        <v>73</v>
      </c>
      <c r="GB12">
        <f>DY12</f>
        <v>0</v>
      </c>
      <c r="GC12">
        <f>DZ12</f>
        <v>0</v>
      </c>
      <c r="GD12">
        <f>EA12</f>
        <v>0</v>
      </c>
      <c r="GE12">
        <f>EB12</f>
        <v>0</v>
      </c>
      <c r="GF12">
        <f>EC12</f>
        <v>0</v>
      </c>
      <c r="GG12">
        <f>FH12</f>
        <v>0</v>
      </c>
      <c r="GH12">
        <f>FI12</f>
        <v>0</v>
      </c>
      <c r="GI12">
        <f>FJ12</f>
        <v>0</v>
      </c>
      <c r="GJ12">
        <f>FK12</f>
        <v>0</v>
      </c>
      <c r="GK12">
        <f>FL12</f>
        <v>0</v>
      </c>
      <c r="GL12">
        <f>FM12</f>
        <v>0</v>
      </c>
      <c r="GM12">
        <f>FN12</f>
        <v>0</v>
      </c>
      <c r="GN12">
        <f>FO12</f>
        <v>0</v>
      </c>
      <c r="GO12">
        <f>FP12</f>
        <v>0</v>
      </c>
      <c r="GP12">
        <f>FQ12</f>
        <v>0</v>
      </c>
      <c r="GR12">
        <f>LARGE($FS12:$GP12,COLUMNS($GR12:GR12))</f>
        <v>110</v>
      </c>
      <c r="GS12">
        <f>LARGE($FS12:$GP12,COLUMNS($GR12:GS12))</f>
        <v>110</v>
      </c>
      <c r="GT12">
        <f>LARGE($FS12:$GP12,COLUMNS($GR12:GT12))</f>
        <v>109</v>
      </c>
      <c r="GU12">
        <f>LARGE($FS12:$GP12,COLUMNS($GR12:GU12))</f>
        <v>108</v>
      </c>
      <c r="GV12">
        <f>LARGE($FS12:$GP12,COLUMNS($GR12:GV12))</f>
        <v>100</v>
      </c>
      <c r="GW12">
        <f>LARGE($FS12:$GP12,COLUMNS($GR12:GW12))</f>
        <v>99</v>
      </c>
      <c r="GX12">
        <f>LARGE($FS12:$GP12,COLUMNS($GR12:GX12))</f>
        <v>94</v>
      </c>
      <c r="GY12">
        <f>LARGE($FS12:$GP12,COLUMNS($GR12:GY12))</f>
        <v>88</v>
      </c>
      <c r="GZ12">
        <f>LARGE($FS12:$GP12,COLUMNS($GR12:GZ12))</f>
        <v>73</v>
      </c>
      <c r="HA12">
        <f>LARGE($FS12:$GP12,COLUMNS($GR12:HA12))</f>
        <v>0</v>
      </c>
      <c r="HB12">
        <f>LARGE($FS12:$GP12,COLUMNS($GR12:HB12))</f>
        <v>0</v>
      </c>
      <c r="HC12">
        <f>LARGE($FS12:$GP12,COLUMNS($GR12:HC12))</f>
        <v>0</v>
      </c>
      <c r="HD12">
        <f>LARGE($FS12:$GP12,COLUMNS($GR12:HD12))</f>
        <v>0</v>
      </c>
      <c r="HE12">
        <f>LARGE($FS12:$GP12,COLUMNS($GR12:HE12))</f>
        <v>0</v>
      </c>
    </row>
    <row r="13" spans="1:213" ht="15" customHeight="1">
      <c r="A13" s="57" t="s">
        <v>137</v>
      </c>
      <c r="B13" s="120">
        <f>COUNTIF(T13:BE13,"&gt;0")</f>
        <v>9</v>
      </c>
      <c r="C13" s="35">
        <f>SUM(T13:BE13)</f>
        <v>745</v>
      </c>
      <c r="D13" s="123">
        <f>SUM(_xlfn.DROP(GR13:HE13,,(D$2-14)))</f>
        <v>630</v>
      </c>
      <c r="E13" s="38">
        <f>C13/B13</f>
        <v>82.77777777777777</v>
      </c>
      <c r="F13" s="122">
        <f>COUNTIF(T13:BG13,110)</f>
        <v>2</v>
      </c>
      <c r="G13" s="38"/>
      <c r="H13" s="110">
        <f>COUNTIF(T13:AG13,"&gt;0")</f>
        <v>4</v>
      </c>
      <c r="I13" s="62">
        <f>SUM(BH13:BM13)</f>
        <v>292</v>
      </c>
      <c r="J13" s="110">
        <f>COUNTIF(AI13:AS13,"&gt;0")</f>
        <v>4</v>
      </c>
      <c r="K13" s="62">
        <f>SUM(BW13:BZ13)</f>
        <v>351</v>
      </c>
      <c r="L13" s="110">
        <f>COUNTIF(AU13:BE13,"&gt;0")</f>
        <v>1</v>
      </c>
      <c r="M13" s="109">
        <f>SUM(CL13:CO13)</f>
        <v>102</v>
      </c>
      <c r="N13" s="110">
        <f>28-COUNTIF(EE13:FF13,0)</f>
        <v>0</v>
      </c>
      <c r="O13" s="109">
        <f>SUM(EE13:FF13)</f>
        <v>0</v>
      </c>
      <c r="P13" s="20">
        <f>IF(MIN(H13,6)+MIN(J13,4)+MIN(L13,4)&gt;=D$2,0,D$2-MIN(H13,6)-MIN(J13,4)-MIN(L13,4))</f>
        <v>0</v>
      </c>
      <c r="Q13" s="20">
        <f>SUM(_xlfn.DROP(FG13:FQ13,,(-10+P13)))</f>
        <v>0</v>
      </c>
      <c r="R13" s="20"/>
      <c r="S13" s="20"/>
      <c r="T13" s="78"/>
      <c r="U13" s="37"/>
      <c r="V13" s="78"/>
      <c r="W13" s="37"/>
      <c r="X13" s="37"/>
      <c r="Y13" s="37"/>
      <c r="Z13" s="37"/>
      <c r="AA13" s="37"/>
      <c r="AB13" s="78">
        <v>1</v>
      </c>
      <c r="AC13" s="78">
        <v>74</v>
      </c>
      <c r="AD13" s="78"/>
      <c r="AE13" s="78">
        <v>107</v>
      </c>
      <c r="AF13" s="78">
        <v>110</v>
      </c>
      <c r="AG13" s="78"/>
      <c r="AH13" s="78"/>
      <c r="AI13" s="78"/>
      <c r="AJ13" s="78"/>
      <c r="AK13" s="78"/>
      <c r="AL13" s="78">
        <v>40</v>
      </c>
      <c r="AM13" s="49">
        <v>110</v>
      </c>
      <c r="AN13" s="49"/>
      <c r="AP13" s="78"/>
      <c r="AQ13" s="78">
        <v>94</v>
      </c>
      <c r="AS13" s="78">
        <v>107</v>
      </c>
      <c r="AT13" s="78"/>
      <c r="AU13" s="47"/>
      <c r="AV13" s="47"/>
      <c r="AW13" s="79"/>
      <c r="AX13" s="79"/>
      <c r="AY13" s="79"/>
      <c r="AZ13" s="79"/>
      <c r="BA13" s="79"/>
      <c r="BB13" s="47"/>
      <c r="BC13" s="47">
        <v>102</v>
      </c>
      <c r="BD13" s="47"/>
      <c r="BE13" s="47"/>
      <c r="BH13" s="92">
        <f>IF(ISERROR(LARGE($T13:$AG13,COLUMNS($BH13:BH13))),0,LARGE($T13:$AG13,COLUMNS($BH13:BH13)))</f>
        <v>110</v>
      </c>
      <c r="BI13" s="92">
        <f>IF(ISERROR(LARGE($T13:$AG13,COLUMNS($BH13:BI13))),0,LARGE($T13:$AG13,COLUMNS($BH13:BI13)))</f>
        <v>107</v>
      </c>
      <c r="BJ13" s="92">
        <f>IF(ISERROR(LARGE($T13:$AG13,COLUMNS($BH13:BJ13))),0,LARGE($T13:$AG13,COLUMNS($BH13:BJ13)))</f>
        <v>74</v>
      </c>
      <c r="BK13" s="92">
        <f>IF(ISERROR(LARGE($T13:$AG13,COLUMNS($BH13:BK13))),0,LARGE($T13:$AG13,COLUMNS($BH13:BK13)))</f>
        <v>1</v>
      </c>
      <c r="BL13" s="92">
        <f>IF(ISERROR(LARGE($T13:$AG13,COLUMNS($BH13:BL13))),0,LARGE($T13:$AG13,COLUMNS($BH13:BL13)))</f>
        <v>0</v>
      </c>
      <c r="BM13" s="92">
        <f>IF(ISERROR(LARGE($T13:$AG13,COLUMNS($BH13:BM13))),0,LARGE($T13:$AG13,COLUMNS($BH13:BM13)))</f>
        <v>0</v>
      </c>
      <c r="BN13" s="111">
        <f>IF(ISERROR(LARGE($T13:$AG13,COLUMNS($BH13:BN13))),0,LARGE($T13:$AG13,COLUMNS($BH13:BN13)))</f>
        <v>0</v>
      </c>
      <c r="BO13" s="111">
        <f>IF(ISERROR(LARGE($T13:$AG13,COLUMNS($BH13:BO13))),0,LARGE($T13:$AG13,COLUMNS($BH13:BO13)))</f>
        <v>0</v>
      </c>
      <c r="BP13" s="111">
        <f>IF(ISERROR(LARGE($T13:$AG13,COLUMNS($BH13:BP13))),0,LARGE($T13:$AG13,COLUMNS($BH13:BP13)))</f>
        <v>0</v>
      </c>
      <c r="BQ13" s="111">
        <f>IF(ISERROR(LARGE($T13:$AG13,COLUMNS($BH13:BQ13))),0,LARGE($T13:$AG13,COLUMNS($BH13:BQ13)))</f>
        <v>0</v>
      </c>
      <c r="BR13" s="111">
        <f>IF(ISERROR(LARGE($T13:$AG13,COLUMNS($BH13:BR13))),0,LARGE($T13:$AG13,COLUMNS($BH13:BR13)))</f>
        <v>0</v>
      </c>
      <c r="BS13" s="111">
        <f>IF(ISERROR(LARGE($T13:$AG13,COLUMNS($BH13:BS13))),0,LARGE($T13:$AG13,COLUMNS($BH13:BS13)))</f>
        <v>0</v>
      </c>
      <c r="BT13" s="111">
        <f>IF(ISERROR(LARGE($T13:$AG13,COLUMNS($BH13:BT13))),0,LARGE($T13:$AG13,COLUMNS($BH13:BT13)))</f>
        <v>0</v>
      </c>
      <c r="BU13" s="111">
        <f>IF(ISERROR(LARGE($T13:$AG13,COLUMNS($BH13:BU13))),0,LARGE($T13:$AG13,COLUMNS($BH13:BU13)))</f>
        <v>0</v>
      </c>
      <c r="BV13" s="92"/>
      <c r="BW13" s="92">
        <f>IF(ISERROR(LARGE($AI13:$AS13,COLUMNS($BW13:BW13))),0,LARGE($AI13:$AS13,COLUMNS($BW13:BW13)))</f>
        <v>110</v>
      </c>
      <c r="BX13" s="92">
        <f>IF(ISERROR(LARGE($AI13:$AS13,COLUMNS($BW13:BX13))),0,LARGE($AI13:$AS13,COLUMNS($BW13:BX13)))</f>
        <v>107</v>
      </c>
      <c r="BY13" s="92">
        <f>IF(ISERROR(LARGE($AI13:$AS13,COLUMNS($BW13:BY13))),0,LARGE($AI13:$AS13,COLUMNS($BW13:BY13)))</f>
        <v>94</v>
      </c>
      <c r="BZ13" s="92">
        <f>IF(ISERROR(LARGE($AI13:$AS13,COLUMNS($BW13:BZ13))),0,LARGE($AI13:$AS13,COLUMNS($BW13:BZ13)))</f>
        <v>40</v>
      </c>
      <c r="CA13" s="111">
        <f>IF(ISERROR(LARGE($AI13:$AS13,COLUMNS($BW13:CA13))),0,LARGE($AI13:$AS13,COLUMNS($BW13:CA13)))</f>
        <v>0</v>
      </c>
      <c r="CB13" s="111">
        <f>IF(ISERROR(LARGE($AI13:$AS13,COLUMNS($BW13:CB13))),0,LARGE($AI13:$AS13,COLUMNS($BW13:CB13)))</f>
        <v>0</v>
      </c>
      <c r="CC13" s="111">
        <f>IF(ISERROR(LARGE($AI13:$AS13,COLUMNS($BW13:CC13))),0,LARGE($AI13:$AS13,COLUMNS($BW13:CC13)))</f>
        <v>0</v>
      </c>
      <c r="CD13" s="111">
        <f>IF(ISERROR(LARGE($AI13:$AS13,COLUMNS($BW13:CD13))),0,LARGE($AI13:$AS13,COLUMNS($BW13:CD13)))</f>
        <v>0</v>
      </c>
      <c r="CE13" s="111">
        <f>IF(ISERROR(LARGE($AI13:$AS13,COLUMNS($BW13:CE13))),0,LARGE($AI13:$AS13,COLUMNS($BW13:CE13)))</f>
        <v>0</v>
      </c>
      <c r="CF13" s="111">
        <f>IF(ISERROR(LARGE($AI13:$AS13,COLUMNS($BW13:CF13))),0,LARGE($AI13:$AS13,COLUMNS($BW13:CF13)))</f>
        <v>0</v>
      </c>
      <c r="CG13" s="111">
        <f>IF(ISERROR(LARGE($AI13:$AS13,COLUMNS($BW13:CG13))),0,LARGE($AI13:$AS13,COLUMNS($BW13:CG13)))</f>
        <v>0</v>
      </c>
      <c r="CH13" s="111">
        <f>IF(ISERROR(LARGE($AI13:$AS13,COLUMNS($BW13:CH13))),0,LARGE($AI13:$AS13,COLUMNS($BW13:CH13)))</f>
        <v>0</v>
      </c>
      <c r="CI13" s="111">
        <f>IF(ISERROR(LARGE($AI13:$AS13,COLUMNS($BW13:CI13))),0,LARGE($AI13:$AS13,COLUMNS($BW13:CI13)))</f>
        <v>0</v>
      </c>
      <c r="CJ13" s="111">
        <f>IF(ISERROR(LARGE($AI13:$AS13,COLUMNS($BW13:CJ13))),0,LARGE($AI13:$AS13,COLUMNS($BW13:CJ13)))</f>
        <v>0</v>
      </c>
      <c r="CK13" s="92"/>
      <c r="CL13" s="92">
        <f>IF(ISERROR(LARGE($AU13:$BE13,COLUMNS($CL13:CL13))),0,LARGE($AU13:$BE13,COLUMNS($CL13:CL13)))</f>
        <v>102</v>
      </c>
      <c r="CM13" s="92">
        <f>IF(ISERROR(LARGE($AU13:$BE13,COLUMNS($CL13:CM13))),0,LARGE($AU13:$BE13,COLUMNS($CL13:CM13)))</f>
        <v>0</v>
      </c>
      <c r="CN13" s="92">
        <f>IF(ISERROR(LARGE($AU13:$BE13,COLUMNS($CL13:CN13))),0,LARGE($AU13:$BE13,COLUMNS($CL13:CN13)))</f>
        <v>0</v>
      </c>
      <c r="CO13" s="92">
        <f>IF(ISERROR(LARGE($AU13:$BE13,COLUMNS($CL13:CO13))),0,LARGE($AU13:$BE13,COLUMNS($CL13:CO13)))</f>
        <v>0</v>
      </c>
      <c r="CP13" s="111">
        <f>IF(ISERROR(LARGE($AU13:$BE13,COLUMNS($CL13:CP13))),0,LARGE($AU13:$BE13,COLUMNS($CL13:CP13)))</f>
        <v>0</v>
      </c>
      <c r="CQ13" s="111">
        <f>IF(ISERROR(LARGE($AU13:$BE13,COLUMNS($CL13:CQ13))),0,LARGE($AU13:$BE13,COLUMNS($CL13:CQ13)))</f>
        <v>0</v>
      </c>
      <c r="CR13" s="111">
        <f>IF(ISERROR(LARGE($AU13:$BE13,COLUMNS($CL13:CR13))),0,LARGE($AU13:$BE13,COLUMNS($CL13:CR13)))</f>
        <v>0</v>
      </c>
      <c r="CS13" s="111">
        <f>IF(ISERROR(LARGE($AU13:$BE13,COLUMNS($CL13:CS13))),0,LARGE($AU13:$BE13,COLUMNS($CL13:CS13)))</f>
        <v>0</v>
      </c>
      <c r="CT13" s="111">
        <f>IF(ISERROR(LARGE($AU13:$BE13,COLUMNS($CL13:CT13))),0,LARGE($AU13:$BE13,COLUMNS($CL13:CT13)))</f>
        <v>0</v>
      </c>
      <c r="CU13" s="111">
        <f>IF(ISERROR(LARGE($AU13:$BE13,COLUMNS($CL13:CU13))),0,LARGE($AU13:$BE13,COLUMNS($CL13:CU13)))</f>
        <v>0</v>
      </c>
      <c r="CV13" s="111">
        <f>IF(ISERROR(LARGE($AU13:$BE13,COLUMNS($CL13:CV13))),0,LARGE($AU13:$BE13,COLUMNS($CL13:CV13)))</f>
        <v>0</v>
      </c>
      <c r="CW13" s="111">
        <f>IF(ISERROR(LARGE($AU13:$BE13,COLUMNS($CL13:CW13))),0,LARGE($AU13:$BE13,COLUMNS($CL13:CW13)))</f>
        <v>0</v>
      </c>
      <c r="CX13" s="111">
        <f>IF(ISERROR(LARGE($AU13:$BE13,COLUMNS($CL13:CX13))),0,LARGE($AU13:$BE13,COLUMNS($CL13:CX13)))</f>
        <v>0</v>
      </c>
      <c r="CY13" s="111">
        <f>IF(ISERROR(LARGE($AU13:$BE13,COLUMNS($CL13:CY13))),0,LARGE($AU13:$BE13,COLUMNS($CL13:CY13)))</f>
        <v>0</v>
      </c>
      <c r="DA13" s="113">
        <f>BH13</f>
        <v>110</v>
      </c>
      <c r="DB13" s="113">
        <f>BI13</f>
        <v>107</v>
      </c>
      <c r="DC13" s="113">
        <f>BJ13</f>
        <v>74</v>
      </c>
      <c r="DD13" s="113">
        <f>BK13</f>
        <v>1</v>
      </c>
      <c r="DE13" s="113">
        <f>BL13</f>
        <v>0</v>
      </c>
      <c r="DF13" s="113">
        <f>BM13</f>
        <v>0</v>
      </c>
      <c r="DG13">
        <f>BW13</f>
        <v>110</v>
      </c>
      <c r="DH13">
        <f>BX13</f>
        <v>107</v>
      </c>
      <c r="DI13">
        <f>BY13</f>
        <v>94</v>
      </c>
      <c r="DJ13">
        <f>BZ13</f>
        <v>40</v>
      </c>
      <c r="DK13">
        <f>CL13</f>
        <v>102</v>
      </c>
      <c r="DL13">
        <f>CM13</f>
        <v>0</v>
      </c>
      <c r="DM13">
        <f>CN13</f>
        <v>0</v>
      </c>
      <c r="DN13">
        <f>CO13</f>
        <v>0</v>
      </c>
      <c r="DP13">
        <f>LARGE($DA13:$DN13,COLUMNS($DP13:DP13))</f>
        <v>110</v>
      </c>
      <c r="DQ13">
        <f>LARGE($DA13:$DN13,COLUMNS($DP13:DQ13))</f>
        <v>110</v>
      </c>
      <c r="DR13">
        <f>LARGE($DA13:$DN13,COLUMNS($DP13:DR13))</f>
        <v>107</v>
      </c>
      <c r="DS13">
        <f>LARGE($DA13:$DN13,COLUMNS($DP13:DS13))</f>
        <v>107</v>
      </c>
      <c r="DT13">
        <f>LARGE($DA13:$DN13,COLUMNS($DP13:DT13))</f>
        <v>102</v>
      </c>
      <c r="DU13">
        <f>LARGE($DA13:$DN13,COLUMNS($DP13:DU13))</f>
        <v>94</v>
      </c>
      <c r="DV13">
        <f>LARGE($DA13:$DN13,COLUMNS($DP13:DV13))</f>
        <v>74</v>
      </c>
      <c r="DW13">
        <f>LARGE($DA13:$DN13,COLUMNS($DP13:DW13))</f>
        <v>40</v>
      </c>
      <c r="DX13">
        <f>LARGE($DA13:$DN13,COLUMNS($DP13:DX13))</f>
        <v>1</v>
      </c>
      <c r="DY13">
        <f>LARGE($DA13:$DN13,COLUMNS($DP13:DY13))</f>
        <v>0</v>
      </c>
      <c r="DZ13">
        <f>LARGE($DA13:$DN13,COLUMNS($DP13:DZ13))</f>
        <v>0</v>
      </c>
      <c r="EA13">
        <f>LARGE($DA13:$DN13,COLUMNS($DP13:EA13))</f>
        <v>0</v>
      </c>
      <c r="EB13">
        <f>LARGE($DA13:$DN13,COLUMNS($DP13:EB13))</f>
        <v>0</v>
      </c>
      <c r="EC13">
        <f>LARGE($DA13:$DN13,COLUMNS($DP13:EC13))</f>
        <v>0</v>
      </c>
      <c r="EE13">
        <f>BN13*0.75</f>
        <v>0</v>
      </c>
      <c r="EF13">
        <f>BO13*0.75</f>
        <v>0</v>
      </c>
      <c r="EG13">
        <f>BP13*0.75</f>
        <v>0</v>
      </c>
      <c r="EH13">
        <f>BQ13*0.75</f>
        <v>0</v>
      </c>
      <c r="EI13">
        <f>BR13*0.75</f>
        <v>0</v>
      </c>
      <c r="EJ13">
        <f>BS13*0.75</f>
        <v>0</v>
      </c>
      <c r="EK13">
        <f>BT13*0.75</f>
        <v>0</v>
      </c>
      <c r="EL13">
        <f>BU13*0.75</f>
        <v>0</v>
      </c>
      <c r="EM13">
        <f>CA13*0.75</f>
        <v>0</v>
      </c>
      <c r="EN13">
        <f>CB13*0.75</f>
        <v>0</v>
      </c>
      <c r="EO13">
        <f>CC13*0.75</f>
        <v>0</v>
      </c>
      <c r="EP13">
        <f>CD13*0.75</f>
        <v>0</v>
      </c>
      <c r="EQ13">
        <f>CE13*0.75</f>
        <v>0</v>
      </c>
      <c r="ER13">
        <f>CF13*0.75</f>
        <v>0</v>
      </c>
      <c r="ES13">
        <f>CG13*0.75</f>
        <v>0</v>
      </c>
      <c r="ET13">
        <f>CH13*0.75</f>
        <v>0</v>
      </c>
      <c r="EU13">
        <f>CI13*0.75</f>
        <v>0</v>
      </c>
      <c r="EV13">
        <f>CJ13*0.75</f>
        <v>0</v>
      </c>
      <c r="EW13">
        <f>CP13*0.75</f>
        <v>0</v>
      </c>
      <c r="EX13">
        <f>CQ13*0.75</f>
        <v>0</v>
      </c>
      <c r="EY13">
        <f>CR13*0.75</f>
        <v>0</v>
      </c>
      <c r="EZ13">
        <f>CS13*0.75</f>
        <v>0</v>
      </c>
      <c r="FA13">
        <f>CT13*0.75</f>
        <v>0</v>
      </c>
      <c r="FB13">
        <f>CU13*0.75</f>
        <v>0</v>
      </c>
      <c r="FC13">
        <f>CV13*0.75</f>
        <v>0</v>
      </c>
      <c r="FD13">
        <f>CW13*0.75</f>
        <v>0</v>
      </c>
      <c r="FE13">
        <f>CX13*0.75</f>
        <v>0</v>
      </c>
      <c r="FF13">
        <f>CY13*0.75</f>
        <v>0</v>
      </c>
      <c r="FH13">
        <f>LARGE($EE13:$FF13,COLUMNS($FH13:FH13))</f>
        <v>0</v>
      </c>
      <c r="FI13">
        <f>LARGE($EE13:$FF13,COLUMNS($FH13:FI13))</f>
        <v>0</v>
      </c>
      <c r="FJ13">
        <f>LARGE($EE13:$FF13,COLUMNS($FH13:FJ13))</f>
        <v>0</v>
      </c>
      <c r="FK13">
        <f>LARGE($EE13:$FF13,COLUMNS($FH13:FK13))</f>
        <v>0</v>
      </c>
      <c r="FL13">
        <f>LARGE($EE13:$FF13,COLUMNS($FH13:FL13))</f>
        <v>0</v>
      </c>
      <c r="FM13">
        <f>LARGE($EE13:$FF13,COLUMNS($FH13:FM13))</f>
        <v>0</v>
      </c>
      <c r="FN13">
        <f>LARGE($EE13:$FF13,COLUMNS($FH13:FN13))</f>
        <v>0</v>
      </c>
      <c r="FO13">
        <f>LARGE($EE13:$FF13,COLUMNS($FH13:FO13))</f>
        <v>0</v>
      </c>
      <c r="FP13">
        <f>LARGE($EE13:$FF13,COLUMNS($FH13:FP13))</f>
        <v>0</v>
      </c>
      <c r="FQ13">
        <f>LARGE($EE13:$FF13,COLUMNS($FH13:FQ13))</f>
        <v>0</v>
      </c>
      <c r="FS13">
        <f>DP13</f>
        <v>110</v>
      </c>
      <c r="FT13">
        <f>DQ13</f>
        <v>110</v>
      </c>
      <c r="FU13">
        <f>DR13</f>
        <v>107</v>
      </c>
      <c r="FV13">
        <f>DS13</f>
        <v>107</v>
      </c>
      <c r="FW13">
        <f>DT13</f>
        <v>102</v>
      </c>
      <c r="FX13">
        <f>DU13</f>
        <v>94</v>
      </c>
      <c r="FY13">
        <f>DV13</f>
        <v>74</v>
      </c>
      <c r="FZ13">
        <f>DW13</f>
        <v>40</v>
      </c>
      <c r="GA13">
        <f>DX13</f>
        <v>1</v>
      </c>
      <c r="GB13">
        <f>DY13</f>
        <v>0</v>
      </c>
      <c r="GC13">
        <f>DZ13</f>
        <v>0</v>
      </c>
      <c r="GD13">
        <f>EA13</f>
        <v>0</v>
      </c>
      <c r="GE13">
        <f>EB13</f>
        <v>0</v>
      </c>
      <c r="GF13">
        <f>EC13</f>
        <v>0</v>
      </c>
      <c r="GG13">
        <f>FH13</f>
        <v>0</v>
      </c>
      <c r="GH13">
        <f>FI13</f>
        <v>0</v>
      </c>
      <c r="GI13">
        <f>FJ13</f>
        <v>0</v>
      </c>
      <c r="GJ13">
        <f>FK13</f>
        <v>0</v>
      </c>
      <c r="GK13">
        <f>FL13</f>
        <v>0</v>
      </c>
      <c r="GL13">
        <f>FM13</f>
        <v>0</v>
      </c>
      <c r="GM13">
        <f>FN13</f>
        <v>0</v>
      </c>
      <c r="GN13">
        <f>FO13</f>
        <v>0</v>
      </c>
      <c r="GO13">
        <f>FP13</f>
        <v>0</v>
      </c>
      <c r="GP13">
        <f>FQ13</f>
        <v>0</v>
      </c>
      <c r="GR13">
        <f>LARGE($FS13:$GP13,COLUMNS($GR13:GR13))</f>
        <v>110</v>
      </c>
      <c r="GS13">
        <f>LARGE($FS13:$GP13,COLUMNS($GR13:GS13))</f>
        <v>110</v>
      </c>
      <c r="GT13">
        <f>LARGE($FS13:$GP13,COLUMNS($GR13:GT13))</f>
        <v>107</v>
      </c>
      <c r="GU13">
        <f>LARGE($FS13:$GP13,COLUMNS($GR13:GU13))</f>
        <v>107</v>
      </c>
      <c r="GV13">
        <f>LARGE($FS13:$GP13,COLUMNS($GR13:GV13))</f>
        <v>102</v>
      </c>
      <c r="GW13">
        <f>LARGE($FS13:$GP13,COLUMNS($GR13:GW13))</f>
        <v>94</v>
      </c>
      <c r="GX13">
        <f>LARGE($FS13:$GP13,COLUMNS($GR13:GX13))</f>
        <v>74</v>
      </c>
      <c r="GY13">
        <f>LARGE($FS13:$GP13,COLUMNS($GR13:GY13))</f>
        <v>40</v>
      </c>
      <c r="GZ13">
        <f>LARGE($FS13:$GP13,COLUMNS($GR13:GZ13))</f>
        <v>1</v>
      </c>
      <c r="HA13">
        <f>LARGE($FS13:$GP13,COLUMNS($GR13:HA13))</f>
        <v>0</v>
      </c>
      <c r="HB13">
        <f>LARGE($FS13:$GP13,COLUMNS($GR13:HB13))</f>
        <v>0</v>
      </c>
      <c r="HC13">
        <f>LARGE($FS13:$GP13,COLUMNS($GR13:HC13))</f>
        <v>0</v>
      </c>
      <c r="HD13">
        <f>LARGE($FS13:$GP13,COLUMNS($GR13:HD13))</f>
        <v>0</v>
      </c>
      <c r="HE13">
        <f>LARGE($FS13:$GP13,COLUMNS($GR13:HE13))</f>
        <v>0</v>
      </c>
    </row>
    <row r="14" spans="1:213" ht="15" customHeight="1">
      <c r="A14" s="57" t="s">
        <v>135</v>
      </c>
      <c r="B14" s="120">
        <f>COUNTIF(T14:BE14,"&gt;0")</f>
        <v>14</v>
      </c>
      <c r="C14" s="35">
        <f>SUM(T14:BE14)</f>
        <v>1106</v>
      </c>
      <c r="D14" s="123">
        <f>SUM(_xlfn.DROP(GR14:HE14,,(D$2-14)))</f>
        <v>579</v>
      </c>
      <c r="E14" s="38">
        <f>C14/B14</f>
        <v>79</v>
      </c>
      <c r="F14" s="122">
        <f>COUNTIF(T14:BG14,110)</f>
        <v>1</v>
      </c>
      <c r="G14" s="38"/>
      <c r="H14" s="110">
        <f>COUNTIF(T14:AG14,"&gt;0")</f>
        <v>9</v>
      </c>
      <c r="I14" s="62">
        <f>SUM(BH14:BM14)</f>
        <v>551</v>
      </c>
      <c r="J14" s="110">
        <f>COUNTIF(AI14:AS14,"&gt;0")</f>
        <v>5</v>
      </c>
      <c r="K14" s="62">
        <f>SUM(BW14:BZ14)</f>
        <v>332</v>
      </c>
      <c r="L14" s="110">
        <f>COUNTIF(AU14:BE14,"&gt;0")</f>
        <v>0</v>
      </c>
      <c r="M14" s="109">
        <f>SUM(CL14:CO14)</f>
        <v>0</v>
      </c>
      <c r="N14" s="110">
        <f>28-COUNTIF(EE14:FF14,0)</f>
        <v>4</v>
      </c>
      <c r="O14" s="109">
        <f>SUM(EE14:FF14)</f>
        <v>167.25</v>
      </c>
      <c r="P14" s="20">
        <f>IF(MIN(H14,6)+MIN(J14,4)+MIN(L14,4)&gt;=D$2,0,D$2-MIN(H14,6)-MIN(J14,4)-MIN(L14,4))</f>
        <v>0</v>
      </c>
      <c r="Q14" s="20">
        <f>SUM(_xlfn.DROP(FG14:FQ14,,(-10+P14)))</f>
        <v>0</v>
      </c>
      <c r="R14" s="20"/>
      <c r="S14" s="20"/>
      <c r="T14" s="78">
        <v>78</v>
      </c>
      <c r="U14" s="78">
        <v>79</v>
      </c>
      <c r="V14" s="78">
        <v>110</v>
      </c>
      <c r="W14" s="78"/>
      <c r="X14" s="78"/>
      <c r="Y14" s="78"/>
      <c r="Z14" s="78"/>
      <c r="AA14" s="78">
        <v>81</v>
      </c>
      <c r="AB14" s="78">
        <v>65</v>
      </c>
      <c r="AC14" s="78">
        <v>101</v>
      </c>
      <c r="AD14" s="78">
        <v>82</v>
      </c>
      <c r="AE14" s="78">
        <v>91</v>
      </c>
      <c r="AF14" s="78">
        <v>86</v>
      </c>
      <c r="AG14" s="78"/>
      <c r="AH14" s="78"/>
      <c r="AI14" s="78"/>
      <c r="AJ14" s="78"/>
      <c r="AK14" s="78"/>
      <c r="AL14" s="78">
        <v>1</v>
      </c>
      <c r="AM14" s="78">
        <v>72</v>
      </c>
      <c r="AN14" s="79">
        <v>78</v>
      </c>
      <c r="AP14" s="78">
        <v>109</v>
      </c>
      <c r="AQ14" s="78"/>
      <c r="AS14" s="78">
        <v>73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92">
        <f>IF(ISERROR(LARGE($T14:$AG14,COLUMNS($BH14:BH14))),0,LARGE($T14:$AG14,COLUMNS($BH14:BH14)))</f>
        <v>110</v>
      </c>
      <c r="BI14" s="92">
        <f>IF(ISERROR(LARGE($T14:$AG14,COLUMNS($BH14:BI14))),0,LARGE($T14:$AG14,COLUMNS($BH14:BI14)))</f>
        <v>101</v>
      </c>
      <c r="BJ14" s="92">
        <f>IF(ISERROR(LARGE($T14:$AG14,COLUMNS($BH14:BJ14))),0,LARGE($T14:$AG14,COLUMNS($BH14:BJ14)))</f>
        <v>91</v>
      </c>
      <c r="BK14" s="92">
        <f>IF(ISERROR(LARGE($T14:$AG14,COLUMNS($BH14:BK14))),0,LARGE($T14:$AG14,COLUMNS($BH14:BK14)))</f>
        <v>86</v>
      </c>
      <c r="BL14" s="92">
        <f>IF(ISERROR(LARGE($T14:$AG14,COLUMNS($BH14:BL14))),0,LARGE($T14:$AG14,COLUMNS($BH14:BL14)))</f>
        <v>82</v>
      </c>
      <c r="BM14" s="92">
        <f>IF(ISERROR(LARGE($T14:$AG14,COLUMNS($BH14:BM14))),0,LARGE($T14:$AG14,COLUMNS($BH14:BM14)))</f>
        <v>81</v>
      </c>
      <c r="BN14" s="111">
        <f>IF(ISERROR(LARGE($T14:$AG14,COLUMNS($BH14:BN14))),0,LARGE($T14:$AG14,COLUMNS($BH14:BN14)))</f>
        <v>79</v>
      </c>
      <c r="BO14" s="111">
        <f>IF(ISERROR(LARGE($T14:$AG14,COLUMNS($BH14:BO14))),0,LARGE($T14:$AG14,COLUMNS($BH14:BO14)))</f>
        <v>78</v>
      </c>
      <c r="BP14" s="111">
        <f>IF(ISERROR(LARGE($T14:$AG14,COLUMNS($BH14:BP14))),0,LARGE($T14:$AG14,COLUMNS($BH14:BP14)))</f>
        <v>65</v>
      </c>
      <c r="BQ14" s="111">
        <f>IF(ISERROR(LARGE($T14:$AG14,COLUMNS($BH14:BQ14))),0,LARGE($T14:$AG14,COLUMNS($BH14:BQ14)))</f>
        <v>0</v>
      </c>
      <c r="BR14" s="111">
        <f>IF(ISERROR(LARGE($T14:$AG14,COLUMNS($BH14:BR14))),0,LARGE($T14:$AG14,COLUMNS($BH14:BR14)))</f>
        <v>0</v>
      </c>
      <c r="BS14" s="111">
        <f>IF(ISERROR(LARGE($T14:$AG14,COLUMNS($BH14:BS14))),0,LARGE($T14:$AG14,COLUMNS($BH14:BS14)))</f>
        <v>0</v>
      </c>
      <c r="BT14" s="111">
        <f>IF(ISERROR(LARGE($T14:$AG14,COLUMNS($BH14:BT14))),0,LARGE($T14:$AG14,COLUMNS($BH14:BT14)))</f>
        <v>0</v>
      </c>
      <c r="BU14" s="111">
        <f>IF(ISERROR(LARGE($T14:$AG14,COLUMNS($BH14:BU14))),0,LARGE($T14:$AG14,COLUMNS($BH14:BU14)))</f>
        <v>0</v>
      </c>
      <c r="BV14" s="92"/>
      <c r="BW14" s="92">
        <f>IF(ISERROR(LARGE($AI14:$AS14,COLUMNS($BW14:BW14))),0,LARGE($AI14:$AS14,COLUMNS($BW14:BW14)))</f>
        <v>109</v>
      </c>
      <c r="BX14" s="92">
        <f>IF(ISERROR(LARGE($AI14:$AS14,COLUMNS($BW14:BX14))),0,LARGE($AI14:$AS14,COLUMNS($BW14:BX14)))</f>
        <v>78</v>
      </c>
      <c r="BY14" s="92">
        <f>IF(ISERROR(LARGE($AI14:$AS14,COLUMNS($BW14:BY14))),0,LARGE($AI14:$AS14,COLUMNS($BW14:BY14)))</f>
        <v>73</v>
      </c>
      <c r="BZ14" s="92">
        <f>IF(ISERROR(LARGE($AI14:$AS14,COLUMNS($BW14:BZ14))),0,LARGE($AI14:$AS14,COLUMNS($BW14:BZ14)))</f>
        <v>72</v>
      </c>
      <c r="CA14" s="111">
        <f>IF(ISERROR(LARGE($AI14:$AS14,COLUMNS($BW14:CA14))),0,LARGE($AI14:$AS14,COLUMNS($BW14:CA14)))</f>
        <v>1</v>
      </c>
      <c r="CB14" s="111">
        <f>IF(ISERROR(LARGE($AI14:$AS14,COLUMNS($BW14:CB14))),0,LARGE($AI14:$AS14,COLUMNS($BW14:CB14)))</f>
        <v>0</v>
      </c>
      <c r="CC14" s="111">
        <f>IF(ISERROR(LARGE($AI14:$AS14,COLUMNS($BW14:CC14))),0,LARGE($AI14:$AS14,COLUMNS($BW14:CC14)))</f>
        <v>0</v>
      </c>
      <c r="CD14" s="111">
        <f>IF(ISERROR(LARGE($AI14:$AS14,COLUMNS($BW14:CD14))),0,LARGE($AI14:$AS14,COLUMNS($BW14:CD14)))</f>
        <v>0</v>
      </c>
      <c r="CE14" s="111">
        <f>IF(ISERROR(LARGE($AI14:$AS14,COLUMNS($BW14:CE14))),0,LARGE($AI14:$AS14,COLUMNS($BW14:CE14)))</f>
        <v>0</v>
      </c>
      <c r="CF14" s="111">
        <f>IF(ISERROR(LARGE($AI14:$AS14,COLUMNS($BW14:CF14))),0,LARGE($AI14:$AS14,COLUMNS($BW14:CF14)))</f>
        <v>0</v>
      </c>
      <c r="CG14" s="111">
        <f>IF(ISERROR(LARGE($AI14:$AS14,COLUMNS($BW14:CG14))),0,LARGE($AI14:$AS14,COLUMNS($BW14:CG14)))</f>
        <v>0</v>
      </c>
      <c r="CH14" s="111">
        <f>IF(ISERROR(LARGE($AI14:$AS14,COLUMNS($BW14:CH14))),0,LARGE($AI14:$AS14,COLUMNS($BW14:CH14)))</f>
        <v>0</v>
      </c>
      <c r="CI14" s="111">
        <f>IF(ISERROR(LARGE($AI14:$AS14,COLUMNS($BW14:CI14))),0,LARGE($AI14:$AS14,COLUMNS($BW14:CI14)))</f>
        <v>0</v>
      </c>
      <c r="CJ14" s="111">
        <f>IF(ISERROR(LARGE($AI14:$AS14,COLUMNS($BW14:CJ14))),0,LARGE($AI14:$AS14,COLUMNS($BW14:CJ14)))</f>
        <v>0</v>
      </c>
      <c r="CK14" s="92"/>
      <c r="CL14" s="92">
        <f>IF(ISERROR(LARGE($AU14:$BE14,COLUMNS($CL14:CL14))),0,LARGE($AU14:$BE14,COLUMNS($CL14:CL14)))</f>
        <v>0</v>
      </c>
      <c r="CM14" s="92">
        <f>IF(ISERROR(LARGE($AU14:$BE14,COLUMNS($CL14:CM14))),0,LARGE($AU14:$BE14,COLUMNS($CL14:CM14)))</f>
        <v>0</v>
      </c>
      <c r="CN14" s="92">
        <f>IF(ISERROR(LARGE($AU14:$BE14,COLUMNS($CL14:CN14))),0,LARGE($AU14:$BE14,COLUMNS($CL14:CN14)))</f>
        <v>0</v>
      </c>
      <c r="CO14" s="92">
        <f>IF(ISERROR(LARGE($AU14:$BE14,COLUMNS($CL14:CO14))),0,LARGE($AU14:$BE14,COLUMNS($CL14:CO14)))</f>
        <v>0</v>
      </c>
      <c r="CP14" s="111">
        <f>IF(ISERROR(LARGE($AU14:$BE14,COLUMNS($CL14:CP14))),0,LARGE($AU14:$BE14,COLUMNS($CL14:CP14)))</f>
        <v>0</v>
      </c>
      <c r="CQ14" s="111">
        <f>IF(ISERROR(LARGE($AU14:$BE14,COLUMNS($CL14:CQ14))),0,LARGE($AU14:$BE14,COLUMNS($CL14:CQ14)))</f>
        <v>0</v>
      </c>
      <c r="CR14" s="111">
        <f>IF(ISERROR(LARGE($AU14:$BE14,COLUMNS($CL14:CR14))),0,LARGE($AU14:$BE14,COLUMNS($CL14:CR14)))</f>
        <v>0</v>
      </c>
      <c r="CS14" s="111">
        <f>IF(ISERROR(LARGE($AU14:$BE14,COLUMNS($CL14:CS14))),0,LARGE($AU14:$BE14,COLUMNS($CL14:CS14)))</f>
        <v>0</v>
      </c>
      <c r="CT14" s="111">
        <f>IF(ISERROR(LARGE($AU14:$BE14,COLUMNS($CL14:CT14))),0,LARGE($AU14:$BE14,COLUMNS($CL14:CT14)))</f>
        <v>0</v>
      </c>
      <c r="CU14" s="111">
        <f>IF(ISERROR(LARGE($AU14:$BE14,COLUMNS($CL14:CU14))),0,LARGE($AU14:$BE14,COLUMNS($CL14:CU14)))</f>
        <v>0</v>
      </c>
      <c r="CV14" s="111">
        <f>IF(ISERROR(LARGE($AU14:$BE14,COLUMNS($CL14:CV14))),0,LARGE($AU14:$BE14,COLUMNS($CL14:CV14)))</f>
        <v>0</v>
      </c>
      <c r="CW14" s="111">
        <f>IF(ISERROR(LARGE($AU14:$BE14,COLUMNS($CL14:CW14))),0,LARGE($AU14:$BE14,COLUMNS($CL14:CW14)))</f>
        <v>0</v>
      </c>
      <c r="CX14" s="111">
        <f>IF(ISERROR(LARGE($AU14:$BE14,COLUMNS($CL14:CX14))),0,LARGE($AU14:$BE14,COLUMNS($CL14:CX14)))</f>
        <v>0</v>
      </c>
      <c r="CY14" s="111">
        <f>IF(ISERROR(LARGE($AU14:$BE14,COLUMNS($CL14:CY14))),0,LARGE($AU14:$BE14,COLUMNS($CL14:CY14)))</f>
        <v>0</v>
      </c>
      <c r="DA14" s="113">
        <f>BH14</f>
        <v>110</v>
      </c>
      <c r="DB14" s="113">
        <f>BI14</f>
        <v>101</v>
      </c>
      <c r="DC14" s="113">
        <f>BJ14</f>
        <v>91</v>
      </c>
      <c r="DD14" s="113">
        <f>BK14</f>
        <v>86</v>
      </c>
      <c r="DE14" s="113">
        <f>BL14</f>
        <v>82</v>
      </c>
      <c r="DF14" s="113">
        <f>BM14</f>
        <v>81</v>
      </c>
      <c r="DG14">
        <f>BW14</f>
        <v>109</v>
      </c>
      <c r="DH14">
        <f>BX14</f>
        <v>78</v>
      </c>
      <c r="DI14">
        <f>BY14</f>
        <v>73</v>
      </c>
      <c r="DJ14">
        <f>BZ14</f>
        <v>72</v>
      </c>
      <c r="DK14">
        <f>CL14</f>
        <v>0</v>
      </c>
      <c r="DL14">
        <f>CM14</f>
        <v>0</v>
      </c>
      <c r="DM14">
        <f>CN14</f>
        <v>0</v>
      </c>
      <c r="DN14">
        <f>CO14</f>
        <v>0</v>
      </c>
      <c r="DP14">
        <f>LARGE($DA14:$DN14,COLUMNS($DP14:DP14))</f>
        <v>110</v>
      </c>
      <c r="DQ14">
        <f>LARGE($DA14:$DN14,COLUMNS($DP14:DQ14))</f>
        <v>109</v>
      </c>
      <c r="DR14">
        <f>LARGE($DA14:$DN14,COLUMNS($DP14:DR14))</f>
        <v>101</v>
      </c>
      <c r="DS14">
        <f>LARGE($DA14:$DN14,COLUMNS($DP14:DS14))</f>
        <v>91</v>
      </c>
      <c r="DT14">
        <f>LARGE($DA14:$DN14,COLUMNS($DP14:DT14))</f>
        <v>86</v>
      </c>
      <c r="DU14">
        <f>LARGE($DA14:$DN14,COLUMNS($DP14:DU14))</f>
        <v>82</v>
      </c>
      <c r="DV14">
        <f>LARGE($DA14:$DN14,COLUMNS($DP14:DV14))</f>
        <v>81</v>
      </c>
      <c r="DW14">
        <f>LARGE($DA14:$DN14,COLUMNS($DP14:DW14))</f>
        <v>78</v>
      </c>
      <c r="DX14">
        <f>LARGE($DA14:$DN14,COLUMNS($DP14:DX14))</f>
        <v>73</v>
      </c>
      <c r="DY14">
        <f>LARGE($DA14:$DN14,COLUMNS($DP14:DY14))</f>
        <v>72</v>
      </c>
      <c r="DZ14">
        <f>LARGE($DA14:$DN14,COLUMNS($DP14:DZ14))</f>
        <v>0</v>
      </c>
      <c r="EA14">
        <f>LARGE($DA14:$DN14,COLUMNS($DP14:EA14))</f>
        <v>0</v>
      </c>
      <c r="EB14">
        <f>LARGE($DA14:$DN14,COLUMNS($DP14:EB14))</f>
        <v>0</v>
      </c>
      <c r="EC14">
        <f>LARGE($DA14:$DN14,COLUMNS($DP14:EC14))</f>
        <v>0</v>
      </c>
      <c r="EE14">
        <f>BN14*0.75</f>
        <v>59.25</v>
      </c>
      <c r="EF14">
        <f>BO14*0.75</f>
        <v>58.5</v>
      </c>
      <c r="EG14">
        <f>BP14*0.75</f>
        <v>48.75</v>
      </c>
      <c r="EH14">
        <f>BQ14*0.75</f>
        <v>0</v>
      </c>
      <c r="EI14">
        <f>BR14*0.75</f>
        <v>0</v>
      </c>
      <c r="EJ14">
        <f>BS14*0.75</f>
        <v>0</v>
      </c>
      <c r="EK14">
        <f>BT14*0.75</f>
        <v>0</v>
      </c>
      <c r="EL14">
        <f>BU14*0.75</f>
        <v>0</v>
      </c>
      <c r="EM14">
        <f>CA14*0.75</f>
        <v>0.75</v>
      </c>
      <c r="EN14">
        <f>CB14*0.75</f>
        <v>0</v>
      </c>
      <c r="EO14">
        <f>CC14*0.75</f>
        <v>0</v>
      </c>
      <c r="EP14">
        <f>CD14*0.75</f>
        <v>0</v>
      </c>
      <c r="EQ14">
        <f>CE14*0.75</f>
        <v>0</v>
      </c>
      <c r="ER14">
        <f>CF14*0.75</f>
        <v>0</v>
      </c>
      <c r="ES14">
        <f>CG14*0.75</f>
        <v>0</v>
      </c>
      <c r="ET14">
        <f>CH14*0.75</f>
        <v>0</v>
      </c>
      <c r="EU14">
        <f>CI14*0.75</f>
        <v>0</v>
      </c>
      <c r="EV14">
        <f>CJ14*0.75</f>
        <v>0</v>
      </c>
      <c r="EW14">
        <f>CP14*0.75</f>
        <v>0</v>
      </c>
      <c r="EX14">
        <f>CQ14*0.75</f>
        <v>0</v>
      </c>
      <c r="EY14">
        <f>CR14*0.75</f>
        <v>0</v>
      </c>
      <c r="EZ14">
        <f>CS14*0.75</f>
        <v>0</v>
      </c>
      <c r="FA14">
        <f>CT14*0.75</f>
        <v>0</v>
      </c>
      <c r="FB14">
        <f>CU14*0.75</f>
        <v>0</v>
      </c>
      <c r="FC14">
        <f>CV14*0.75</f>
        <v>0</v>
      </c>
      <c r="FD14">
        <f>CW14*0.75</f>
        <v>0</v>
      </c>
      <c r="FE14">
        <f>CX14*0.75</f>
        <v>0</v>
      </c>
      <c r="FF14">
        <f>CY14*0.75</f>
        <v>0</v>
      </c>
      <c r="FH14">
        <f>LARGE($EE14:$FF14,COLUMNS($FH14:FH14))</f>
        <v>59.25</v>
      </c>
      <c r="FI14">
        <f>LARGE($EE14:$FF14,COLUMNS($FH14:FI14))</f>
        <v>58.5</v>
      </c>
      <c r="FJ14">
        <f>LARGE($EE14:$FF14,COLUMNS($FH14:FJ14))</f>
        <v>48.75</v>
      </c>
      <c r="FK14">
        <f>LARGE($EE14:$FF14,COLUMNS($FH14:FK14))</f>
        <v>0.75</v>
      </c>
      <c r="FL14">
        <f>LARGE($EE14:$FF14,COLUMNS($FH14:FL14))</f>
        <v>0</v>
      </c>
      <c r="FM14">
        <f>LARGE($EE14:$FF14,COLUMNS($FH14:FM14))</f>
        <v>0</v>
      </c>
      <c r="FN14">
        <f>LARGE($EE14:$FF14,COLUMNS($FH14:FN14))</f>
        <v>0</v>
      </c>
      <c r="FO14">
        <f>LARGE($EE14:$FF14,COLUMNS($FH14:FO14))</f>
        <v>0</v>
      </c>
      <c r="FP14">
        <f>LARGE($EE14:$FF14,COLUMNS($FH14:FP14))</f>
        <v>0</v>
      </c>
      <c r="FQ14">
        <f>LARGE($EE14:$FF14,COLUMNS($FH14:FQ14))</f>
        <v>0</v>
      </c>
      <c r="FS14">
        <f>DP14</f>
        <v>110</v>
      </c>
      <c r="FT14">
        <f>DQ14</f>
        <v>109</v>
      </c>
      <c r="FU14">
        <f>DR14</f>
        <v>101</v>
      </c>
      <c r="FV14">
        <f>DS14</f>
        <v>91</v>
      </c>
      <c r="FW14">
        <f>DT14</f>
        <v>86</v>
      </c>
      <c r="FX14">
        <f>DU14</f>
        <v>82</v>
      </c>
      <c r="FY14">
        <f>DV14</f>
        <v>81</v>
      </c>
      <c r="FZ14">
        <f>DW14</f>
        <v>78</v>
      </c>
      <c r="GA14">
        <f>DX14</f>
        <v>73</v>
      </c>
      <c r="GB14">
        <f>DY14</f>
        <v>72</v>
      </c>
      <c r="GC14">
        <f>DZ14</f>
        <v>0</v>
      </c>
      <c r="GD14">
        <f>EA14</f>
        <v>0</v>
      </c>
      <c r="GE14">
        <f>EB14</f>
        <v>0</v>
      </c>
      <c r="GF14">
        <f>EC14</f>
        <v>0</v>
      </c>
      <c r="GG14">
        <f>FH14</f>
        <v>59.25</v>
      </c>
      <c r="GH14">
        <f>FI14</f>
        <v>58.5</v>
      </c>
      <c r="GI14">
        <f>FJ14</f>
        <v>48.75</v>
      </c>
      <c r="GJ14">
        <f>FK14</f>
        <v>0.75</v>
      </c>
      <c r="GK14">
        <f>FL14</f>
        <v>0</v>
      </c>
      <c r="GL14">
        <f>FM14</f>
        <v>0</v>
      </c>
      <c r="GM14">
        <f>FN14</f>
        <v>0</v>
      </c>
      <c r="GN14">
        <f>FO14</f>
        <v>0</v>
      </c>
      <c r="GO14">
        <f>FP14</f>
        <v>0</v>
      </c>
      <c r="GP14">
        <f>FQ14</f>
        <v>0</v>
      </c>
      <c r="GR14">
        <f>LARGE($FS14:$GP14,COLUMNS($GR14:GR14))</f>
        <v>110</v>
      </c>
      <c r="GS14">
        <f>LARGE($FS14:$GP14,COLUMNS($GR14:GS14))</f>
        <v>109</v>
      </c>
      <c r="GT14">
        <f>LARGE($FS14:$GP14,COLUMNS($GR14:GT14))</f>
        <v>101</v>
      </c>
      <c r="GU14">
        <f>LARGE($FS14:$GP14,COLUMNS($GR14:GU14))</f>
        <v>91</v>
      </c>
      <c r="GV14">
        <f>LARGE($FS14:$GP14,COLUMNS($GR14:GV14))</f>
        <v>86</v>
      </c>
      <c r="GW14">
        <f>LARGE($FS14:$GP14,COLUMNS($GR14:GW14))</f>
        <v>82</v>
      </c>
      <c r="GX14">
        <f>LARGE($FS14:$GP14,COLUMNS($GR14:GX14))</f>
        <v>81</v>
      </c>
      <c r="GY14">
        <f>LARGE($FS14:$GP14,COLUMNS($GR14:GY14))</f>
        <v>78</v>
      </c>
      <c r="GZ14">
        <f>LARGE($FS14:$GP14,COLUMNS($GR14:GZ14))</f>
        <v>73</v>
      </c>
      <c r="HA14">
        <f>LARGE($FS14:$GP14,COLUMNS($GR14:HA14))</f>
        <v>72</v>
      </c>
      <c r="HB14">
        <f>LARGE($FS14:$GP14,COLUMNS($GR14:HB14))</f>
        <v>59.25</v>
      </c>
      <c r="HC14">
        <f>LARGE($FS14:$GP14,COLUMNS($GR14:HC14))</f>
        <v>58.5</v>
      </c>
      <c r="HD14">
        <f>LARGE($FS14:$GP14,COLUMNS($GR14:HD14))</f>
        <v>48.75</v>
      </c>
      <c r="HE14">
        <f>LARGE($FS14:$GP14,COLUMNS($GR14:HE14))</f>
        <v>0.75</v>
      </c>
    </row>
    <row r="15" spans="1:213" ht="15" customHeight="1">
      <c r="A15" s="57" t="s">
        <v>96</v>
      </c>
      <c r="B15" s="120">
        <f>COUNTIF(T15:BE15,"&gt;0")</f>
        <v>15</v>
      </c>
      <c r="C15" s="35">
        <f>SUM(T15:BE15)</f>
        <v>1025</v>
      </c>
      <c r="D15" s="123">
        <f>SUM(_xlfn.DROP(GR15:HE15,,(D$2-14)))</f>
        <v>565</v>
      </c>
      <c r="E15" s="38">
        <f>C15/B15</f>
        <v>68.33333333333333</v>
      </c>
      <c r="F15" s="122">
        <f>COUNTIF(T15:BG15,110)</f>
        <v>2</v>
      </c>
      <c r="G15" s="38"/>
      <c r="H15" s="110">
        <f>COUNTIF(T15:AG15,"&gt;0")</f>
        <v>8</v>
      </c>
      <c r="I15" s="62">
        <f>SUM(BH15:BM15)</f>
        <v>465</v>
      </c>
      <c r="J15" s="110">
        <f>COUNTIF(AI15:AS15,"&gt;0")</f>
        <v>1</v>
      </c>
      <c r="K15" s="62">
        <f>SUM(BW15:BZ15)</f>
        <v>1</v>
      </c>
      <c r="L15" s="110">
        <f>COUNTIF(AU15:BE15,"&gt;0")</f>
        <v>6</v>
      </c>
      <c r="M15" s="109">
        <f>SUM(CL15:CO15)</f>
        <v>371</v>
      </c>
      <c r="N15" s="110">
        <f>28-COUNTIF(EE15:FF15,0)</f>
        <v>4</v>
      </c>
      <c r="O15" s="109">
        <f>SUM(EE15:FF15)</f>
        <v>141</v>
      </c>
      <c r="P15" s="20">
        <f>IF(MIN(H15,6)+MIN(J15,4)+MIN(L15,4)&gt;=D$2,0,D$2-MIN(H15,6)-MIN(J15,4)-MIN(L15,4))</f>
        <v>0</v>
      </c>
      <c r="Q15" s="20">
        <f>SUM(_xlfn.DROP(FG15:FQ15,,(-10+P15)))</f>
        <v>0</v>
      </c>
      <c r="R15" s="20"/>
      <c r="S15" s="20"/>
      <c r="T15" s="78">
        <v>74</v>
      </c>
      <c r="U15" s="36">
        <v>39</v>
      </c>
      <c r="V15" s="78"/>
      <c r="W15" s="36"/>
      <c r="X15" s="36"/>
      <c r="Y15" s="36"/>
      <c r="Z15" s="36"/>
      <c r="AA15" s="36">
        <v>66</v>
      </c>
      <c r="AB15" s="78">
        <v>24</v>
      </c>
      <c r="AC15" s="78">
        <v>72</v>
      </c>
      <c r="AD15" s="78">
        <v>84</v>
      </c>
      <c r="AE15" s="78">
        <v>59</v>
      </c>
      <c r="AF15" s="121">
        <v>110</v>
      </c>
      <c r="AG15" s="78"/>
      <c r="AH15" s="78"/>
      <c r="AI15" s="78"/>
      <c r="AJ15" s="78"/>
      <c r="AK15" s="78"/>
      <c r="AL15" s="78"/>
      <c r="AM15" s="49"/>
      <c r="AN15" s="78"/>
      <c r="AP15" s="78"/>
      <c r="AQ15" s="78"/>
      <c r="AS15" s="78">
        <v>1</v>
      </c>
      <c r="AT15" s="78"/>
      <c r="AU15" s="78">
        <v>110</v>
      </c>
      <c r="AV15" s="47">
        <v>43</v>
      </c>
      <c r="AW15" s="79"/>
      <c r="AX15" s="79"/>
      <c r="AY15" s="79"/>
      <c r="AZ15" s="79"/>
      <c r="BA15" s="79"/>
      <c r="BB15" s="47">
        <v>93</v>
      </c>
      <c r="BC15" s="47">
        <v>85</v>
      </c>
      <c r="BD15" s="47">
        <v>82</v>
      </c>
      <c r="BE15" s="47">
        <v>83</v>
      </c>
      <c r="BF15" s="105"/>
      <c r="BG15" s="47"/>
      <c r="BH15" s="92">
        <f>IF(ISERROR(LARGE($T15:$AG15,COLUMNS($BH15:BH15))),0,LARGE($T15:$AG15,COLUMNS($BH15:BH15)))</f>
        <v>110</v>
      </c>
      <c r="BI15" s="92">
        <f>IF(ISERROR(LARGE($T15:$AG15,COLUMNS($BH15:BI15))),0,LARGE($T15:$AG15,COLUMNS($BH15:BI15)))</f>
        <v>84</v>
      </c>
      <c r="BJ15" s="92">
        <f>IF(ISERROR(LARGE($T15:$AG15,COLUMNS($BH15:BJ15))),0,LARGE($T15:$AG15,COLUMNS($BH15:BJ15)))</f>
        <v>74</v>
      </c>
      <c r="BK15" s="92">
        <f>IF(ISERROR(LARGE($T15:$AG15,COLUMNS($BH15:BK15))),0,LARGE($T15:$AG15,COLUMNS($BH15:BK15)))</f>
        <v>72</v>
      </c>
      <c r="BL15" s="92">
        <f>IF(ISERROR(LARGE($T15:$AG15,COLUMNS($BH15:BL15))),0,LARGE($T15:$AG15,COLUMNS($BH15:BL15)))</f>
        <v>66</v>
      </c>
      <c r="BM15" s="92">
        <f>IF(ISERROR(LARGE($T15:$AG15,COLUMNS($BH15:BM15))),0,LARGE($T15:$AG15,COLUMNS($BH15:BM15)))</f>
        <v>59</v>
      </c>
      <c r="BN15" s="111">
        <f>IF(ISERROR(LARGE($T15:$AG15,COLUMNS($BH15:BN15))),0,LARGE($T15:$AG15,COLUMNS($BH15:BN15)))</f>
        <v>39</v>
      </c>
      <c r="BO15" s="111">
        <f>IF(ISERROR(LARGE($T15:$AG15,COLUMNS($BH15:BO15))),0,LARGE($T15:$AG15,COLUMNS($BH15:BO15)))</f>
        <v>24</v>
      </c>
      <c r="BP15" s="111">
        <f>IF(ISERROR(LARGE($T15:$AG15,COLUMNS($BH15:BP15))),0,LARGE($T15:$AG15,COLUMNS($BH15:BP15)))</f>
        <v>0</v>
      </c>
      <c r="BQ15" s="111">
        <f>IF(ISERROR(LARGE($T15:$AG15,COLUMNS($BH15:BQ15))),0,LARGE($T15:$AG15,COLUMNS($BH15:BQ15)))</f>
        <v>0</v>
      </c>
      <c r="BR15" s="111">
        <f>IF(ISERROR(LARGE($T15:$AG15,COLUMNS($BH15:BR15))),0,LARGE($T15:$AG15,COLUMNS($BH15:BR15)))</f>
        <v>0</v>
      </c>
      <c r="BS15" s="111">
        <f>IF(ISERROR(LARGE($T15:$AG15,COLUMNS($BH15:BS15))),0,LARGE($T15:$AG15,COLUMNS($BH15:BS15)))</f>
        <v>0</v>
      </c>
      <c r="BT15" s="111">
        <f>IF(ISERROR(LARGE($T15:$AG15,COLUMNS($BH15:BT15))),0,LARGE($T15:$AG15,COLUMNS($BH15:BT15)))</f>
        <v>0</v>
      </c>
      <c r="BU15" s="111">
        <f>IF(ISERROR(LARGE($T15:$AG15,COLUMNS($BH15:BU15))),0,LARGE($T15:$AG15,COLUMNS($BH15:BU15)))</f>
        <v>0</v>
      </c>
      <c r="BV15" s="92"/>
      <c r="BW15" s="92">
        <f>IF(ISERROR(LARGE($AI15:$AS15,COLUMNS($BW15:BW15))),0,LARGE($AI15:$AS15,COLUMNS($BW15:BW15)))</f>
        <v>1</v>
      </c>
      <c r="BX15" s="92">
        <f>IF(ISERROR(LARGE($AI15:$AS15,COLUMNS($BW15:BX15))),0,LARGE($AI15:$AS15,COLUMNS($BW15:BX15)))</f>
        <v>0</v>
      </c>
      <c r="BY15" s="92">
        <f>IF(ISERROR(LARGE($AI15:$AS15,COLUMNS($BW15:BY15))),0,LARGE($AI15:$AS15,COLUMNS($BW15:BY15)))</f>
        <v>0</v>
      </c>
      <c r="BZ15" s="92">
        <f>IF(ISERROR(LARGE($AI15:$AS15,COLUMNS($BW15:BZ15))),0,LARGE($AI15:$AS15,COLUMNS($BW15:BZ15)))</f>
        <v>0</v>
      </c>
      <c r="CA15" s="111">
        <f>IF(ISERROR(LARGE($AI15:$AS15,COLUMNS($BW15:CA15))),0,LARGE($AI15:$AS15,COLUMNS($BW15:CA15)))</f>
        <v>0</v>
      </c>
      <c r="CB15" s="111">
        <f>IF(ISERROR(LARGE($AI15:$AS15,COLUMNS($BW15:CB15))),0,LARGE($AI15:$AS15,COLUMNS($BW15:CB15)))</f>
        <v>0</v>
      </c>
      <c r="CC15" s="111">
        <f>IF(ISERROR(LARGE($AI15:$AS15,COLUMNS($BW15:CC15))),0,LARGE($AI15:$AS15,COLUMNS($BW15:CC15)))</f>
        <v>0</v>
      </c>
      <c r="CD15" s="111">
        <f>IF(ISERROR(LARGE($AI15:$AS15,COLUMNS($BW15:CD15))),0,LARGE($AI15:$AS15,COLUMNS($BW15:CD15)))</f>
        <v>0</v>
      </c>
      <c r="CE15" s="111">
        <f>IF(ISERROR(LARGE($AI15:$AS15,COLUMNS($BW15:CE15))),0,LARGE($AI15:$AS15,COLUMNS($BW15:CE15)))</f>
        <v>0</v>
      </c>
      <c r="CF15" s="111">
        <f>IF(ISERROR(LARGE($AI15:$AS15,COLUMNS($BW15:CF15))),0,LARGE($AI15:$AS15,COLUMNS($BW15:CF15)))</f>
        <v>0</v>
      </c>
      <c r="CG15" s="111">
        <f>IF(ISERROR(LARGE($AI15:$AS15,COLUMNS($BW15:CG15))),0,LARGE($AI15:$AS15,COLUMNS($BW15:CG15)))</f>
        <v>0</v>
      </c>
      <c r="CH15" s="111">
        <f>IF(ISERROR(LARGE($AI15:$AS15,COLUMNS($BW15:CH15))),0,LARGE($AI15:$AS15,COLUMNS($BW15:CH15)))</f>
        <v>0</v>
      </c>
      <c r="CI15" s="111">
        <f>IF(ISERROR(LARGE($AI15:$AS15,COLUMNS($BW15:CI15))),0,LARGE($AI15:$AS15,COLUMNS($BW15:CI15)))</f>
        <v>0</v>
      </c>
      <c r="CJ15" s="111">
        <f>IF(ISERROR(LARGE($AI15:$AS15,COLUMNS($BW15:CJ15))),0,LARGE($AI15:$AS15,COLUMNS($BW15:CJ15)))</f>
        <v>0</v>
      </c>
      <c r="CK15" s="92"/>
      <c r="CL15" s="92">
        <f>IF(ISERROR(LARGE($AU15:$BE15,COLUMNS($CL15:CL15))),0,LARGE($AU15:$BE15,COLUMNS($CL15:CL15)))</f>
        <v>110</v>
      </c>
      <c r="CM15" s="92">
        <f>IF(ISERROR(LARGE($AU15:$BE15,COLUMNS($CL15:CM15))),0,LARGE($AU15:$BE15,COLUMNS($CL15:CM15)))</f>
        <v>93</v>
      </c>
      <c r="CN15" s="92">
        <f>IF(ISERROR(LARGE($AU15:$BE15,COLUMNS($CL15:CN15))),0,LARGE($AU15:$BE15,COLUMNS($CL15:CN15)))</f>
        <v>85</v>
      </c>
      <c r="CO15" s="92">
        <f>IF(ISERROR(LARGE($AU15:$BE15,COLUMNS($CL15:CO15))),0,LARGE($AU15:$BE15,COLUMNS($CL15:CO15)))</f>
        <v>83</v>
      </c>
      <c r="CP15" s="111">
        <f>IF(ISERROR(LARGE($AU15:$BE15,COLUMNS($CL15:CP15))),0,LARGE($AU15:$BE15,COLUMNS($CL15:CP15)))</f>
        <v>82</v>
      </c>
      <c r="CQ15" s="111">
        <f>IF(ISERROR(LARGE($AU15:$BE15,COLUMNS($CL15:CQ15))),0,LARGE($AU15:$BE15,COLUMNS($CL15:CQ15)))</f>
        <v>43</v>
      </c>
      <c r="CR15" s="111">
        <f>IF(ISERROR(LARGE($AU15:$BE15,COLUMNS($CL15:CR15))),0,LARGE($AU15:$BE15,COLUMNS($CL15:CR15)))</f>
        <v>0</v>
      </c>
      <c r="CS15" s="111">
        <f>IF(ISERROR(LARGE($AU15:$BE15,COLUMNS($CL15:CS15))),0,LARGE($AU15:$BE15,COLUMNS($CL15:CS15)))</f>
        <v>0</v>
      </c>
      <c r="CT15" s="111">
        <f>IF(ISERROR(LARGE($AU15:$BE15,COLUMNS($CL15:CT15))),0,LARGE($AU15:$BE15,COLUMNS($CL15:CT15)))</f>
        <v>0</v>
      </c>
      <c r="CU15" s="111">
        <f>IF(ISERROR(LARGE($AU15:$BE15,COLUMNS($CL15:CU15))),0,LARGE($AU15:$BE15,COLUMNS($CL15:CU15)))</f>
        <v>0</v>
      </c>
      <c r="CV15" s="111">
        <f>IF(ISERROR(LARGE($AU15:$BE15,COLUMNS($CL15:CV15))),0,LARGE($AU15:$BE15,COLUMNS($CL15:CV15)))</f>
        <v>0</v>
      </c>
      <c r="CW15" s="111">
        <f>IF(ISERROR(LARGE($AU15:$BE15,COLUMNS($CL15:CW15))),0,LARGE($AU15:$BE15,COLUMNS($CL15:CW15)))</f>
        <v>0</v>
      </c>
      <c r="CX15" s="111">
        <f>IF(ISERROR(LARGE($AU15:$BE15,COLUMNS($CL15:CX15))),0,LARGE($AU15:$BE15,COLUMNS($CL15:CX15)))</f>
        <v>0</v>
      </c>
      <c r="CY15" s="111">
        <f>IF(ISERROR(LARGE($AU15:$BE15,COLUMNS($CL15:CY15))),0,LARGE($AU15:$BE15,COLUMNS($CL15:CY15)))</f>
        <v>0</v>
      </c>
      <c r="DA15" s="113">
        <f>BH15</f>
        <v>110</v>
      </c>
      <c r="DB15" s="113">
        <f>BI15</f>
        <v>84</v>
      </c>
      <c r="DC15" s="113">
        <f>BJ15</f>
        <v>74</v>
      </c>
      <c r="DD15" s="113">
        <f>BK15</f>
        <v>72</v>
      </c>
      <c r="DE15" s="113">
        <f>BL15</f>
        <v>66</v>
      </c>
      <c r="DF15" s="113">
        <f>BM15</f>
        <v>59</v>
      </c>
      <c r="DG15">
        <f>BW15</f>
        <v>1</v>
      </c>
      <c r="DH15">
        <f>BX15</f>
        <v>0</v>
      </c>
      <c r="DI15">
        <f>BY15</f>
        <v>0</v>
      </c>
      <c r="DJ15">
        <f>BZ15</f>
        <v>0</v>
      </c>
      <c r="DK15">
        <f>CL15</f>
        <v>110</v>
      </c>
      <c r="DL15">
        <f>CM15</f>
        <v>93</v>
      </c>
      <c r="DM15">
        <f>CN15</f>
        <v>85</v>
      </c>
      <c r="DN15">
        <f>CO15</f>
        <v>83</v>
      </c>
      <c r="DP15">
        <f>LARGE($DA15:$DN15,COLUMNS($DP15:DP15))</f>
        <v>110</v>
      </c>
      <c r="DQ15">
        <f>LARGE($DA15:$DN15,COLUMNS($DP15:DQ15))</f>
        <v>110</v>
      </c>
      <c r="DR15">
        <f>LARGE($DA15:$DN15,COLUMNS($DP15:DR15))</f>
        <v>93</v>
      </c>
      <c r="DS15">
        <f>LARGE($DA15:$DN15,COLUMNS($DP15:DS15))</f>
        <v>85</v>
      </c>
      <c r="DT15">
        <f>LARGE($DA15:$DN15,COLUMNS($DP15:DT15))</f>
        <v>84</v>
      </c>
      <c r="DU15">
        <f>LARGE($DA15:$DN15,COLUMNS($DP15:DU15))</f>
        <v>83</v>
      </c>
      <c r="DV15">
        <f>LARGE($DA15:$DN15,COLUMNS($DP15:DV15))</f>
        <v>74</v>
      </c>
      <c r="DW15">
        <f>LARGE($DA15:$DN15,COLUMNS($DP15:DW15))</f>
        <v>72</v>
      </c>
      <c r="DX15">
        <f>LARGE($DA15:$DN15,COLUMNS($DP15:DX15))</f>
        <v>66</v>
      </c>
      <c r="DY15">
        <f>LARGE($DA15:$DN15,COLUMNS($DP15:DY15))</f>
        <v>59</v>
      </c>
      <c r="DZ15">
        <f>LARGE($DA15:$DN15,COLUMNS($DP15:DZ15))</f>
        <v>1</v>
      </c>
      <c r="EA15">
        <f>LARGE($DA15:$DN15,COLUMNS($DP15:EA15))</f>
        <v>0</v>
      </c>
      <c r="EB15">
        <f>LARGE($DA15:$DN15,COLUMNS($DP15:EB15))</f>
        <v>0</v>
      </c>
      <c r="EC15">
        <f>LARGE($DA15:$DN15,COLUMNS($DP15:EC15))</f>
        <v>0</v>
      </c>
      <c r="EE15">
        <f>BN15*0.75</f>
        <v>29.25</v>
      </c>
      <c r="EF15">
        <f>BO15*0.75</f>
        <v>18</v>
      </c>
      <c r="EG15">
        <f>BP15*0.75</f>
        <v>0</v>
      </c>
      <c r="EH15">
        <f>BQ15*0.75</f>
        <v>0</v>
      </c>
      <c r="EI15">
        <f>BR15*0.75</f>
        <v>0</v>
      </c>
      <c r="EJ15">
        <f>BS15*0.75</f>
        <v>0</v>
      </c>
      <c r="EK15">
        <f>BT15*0.75</f>
        <v>0</v>
      </c>
      <c r="EL15">
        <f>BU15*0.75</f>
        <v>0</v>
      </c>
      <c r="EM15">
        <f>CA15*0.75</f>
        <v>0</v>
      </c>
      <c r="EN15">
        <f>CB15*0.75</f>
        <v>0</v>
      </c>
      <c r="EO15">
        <f>CC15*0.75</f>
        <v>0</v>
      </c>
      <c r="EP15">
        <f>CD15*0.75</f>
        <v>0</v>
      </c>
      <c r="EQ15">
        <f>CE15*0.75</f>
        <v>0</v>
      </c>
      <c r="ER15">
        <f>CF15*0.75</f>
        <v>0</v>
      </c>
      <c r="ES15">
        <f>CG15*0.75</f>
        <v>0</v>
      </c>
      <c r="ET15">
        <f>CH15*0.75</f>
        <v>0</v>
      </c>
      <c r="EU15">
        <f>CI15*0.75</f>
        <v>0</v>
      </c>
      <c r="EV15">
        <f>CJ15*0.75</f>
        <v>0</v>
      </c>
      <c r="EW15">
        <f>CP15*0.75</f>
        <v>61.5</v>
      </c>
      <c r="EX15">
        <f>CQ15*0.75</f>
        <v>32.25</v>
      </c>
      <c r="EY15">
        <f>CR15*0.75</f>
        <v>0</v>
      </c>
      <c r="EZ15">
        <f>CS15*0.75</f>
        <v>0</v>
      </c>
      <c r="FA15">
        <f>CT15*0.75</f>
        <v>0</v>
      </c>
      <c r="FB15">
        <f>CU15*0.75</f>
        <v>0</v>
      </c>
      <c r="FC15">
        <f>CV15*0.75</f>
        <v>0</v>
      </c>
      <c r="FD15">
        <f>CW15*0.75</f>
        <v>0</v>
      </c>
      <c r="FE15">
        <f>CX15*0.75</f>
        <v>0</v>
      </c>
      <c r="FF15">
        <f>CY15*0.75</f>
        <v>0</v>
      </c>
      <c r="FH15">
        <f>LARGE($EE15:$FF15,COLUMNS($FH15:FH15))</f>
        <v>61.5</v>
      </c>
      <c r="FI15">
        <f>LARGE($EE15:$FF15,COLUMNS($FH15:FI15))</f>
        <v>32.25</v>
      </c>
      <c r="FJ15">
        <f>LARGE($EE15:$FF15,COLUMNS($FH15:FJ15))</f>
        <v>29.25</v>
      </c>
      <c r="FK15">
        <f>LARGE($EE15:$FF15,COLUMNS($FH15:FK15))</f>
        <v>18</v>
      </c>
      <c r="FL15">
        <f>LARGE($EE15:$FF15,COLUMNS($FH15:FL15))</f>
        <v>0</v>
      </c>
      <c r="FM15">
        <f>LARGE($EE15:$FF15,COLUMNS($FH15:FM15))</f>
        <v>0</v>
      </c>
      <c r="FN15">
        <f>LARGE($EE15:$FF15,COLUMNS($FH15:FN15))</f>
        <v>0</v>
      </c>
      <c r="FO15">
        <f>LARGE($EE15:$FF15,COLUMNS($FH15:FO15))</f>
        <v>0</v>
      </c>
      <c r="FP15">
        <f>LARGE($EE15:$FF15,COLUMNS($FH15:FP15))</f>
        <v>0</v>
      </c>
      <c r="FQ15">
        <f>LARGE($EE15:$FF15,COLUMNS($FH15:FQ15))</f>
        <v>0</v>
      </c>
      <c r="FS15">
        <f>DP15</f>
        <v>110</v>
      </c>
      <c r="FT15">
        <f>DQ15</f>
        <v>110</v>
      </c>
      <c r="FU15">
        <f>DR15</f>
        <v>93</v>
      </c>
      <c r="FV15">
        <f>DS15</f>
        <v>85</v>
      </c>
      <c r="FW15">
        <f>DT15</f>
        <v>84</v>
      </c>
      <c r="FX15">
        <f>DU15</f>
        <v>83</v>
      </c>
      <c r="FY15">
        <f>DV15</f>
        <v>74</v>
      </c>
      <c r="FZ15">
        <f>DW15</f>
        <v>72</v>
      </c>
      <c r="GA15">
        <f>DX15</f>
        <v>66</v>
      </c>
      <c r="GB15">
        <f>DY15</f>
        <v>59</v>
      </c>
      <c r="GC15">
        <f>DZ15</f>
        <v>1</v>
      </c>
      <c r="GD15">
        <f>EA15</f>
        <v>0</v>
      </c>
      <c r="GE15">
        <f>EB15</f>
        <v>0</v>
      </c>
      <c r="GF15">
        <f>EC15</f>
        <v>0</v>
      </c>
      <c r="GG15">
        <f>FH15</f>
        <v>61.5</v>
      </c>
      <c r="GH15">
        <f>FI15</f>
        <v>32.25</v>
      </c>
      <c r="GI15">
        <f>FJ15</f>
        <v>29.25</v>
      </c>
      <c r="GJ15">
        <f>FK15</f>
        <v>18</v>
      </c>
      <c r="GK15">
        <f>FL15</f>
        <v>0</v>
      </c>
      <c r="GL15">
        <f>FM15</f>
        <v>0</v>
      </c>
      <c r="GM15">
        <f>FN15</f>
        <v>0</v>
      </c>
      <c r="GN15">
        <f>FO15</f>
        <v>0</v>
      </c>
      <c r="GO15">
        <f>FP15</f>
        <v>0</v>
      </c>
      <c r="GP15">
        <f>FQ15</f>
        <v>0</v>
      </c>
      <c r="GR15">
        <f>LARGE($FS15:$GP15,COLUMNS($GR15:GR15))</f>
        <v>110</v>
      </c>
      <c r="GS15">
        <f>LARGE($FS15:$GP15,COLUMNS($GR15:GS15))</f>
        <v>110</v>
      </c>
      <c r="GT15">
        <f>LARGE($FS15:$GP15,COLUMNS($GR15:GT15))</f>
        <v>93</v>
      </c>
      <c r="GU15">
        <f>LARGE($FS15:$GP15,COLUMNS($GR15:GU15))</f>
        <v>85</v>
      </c>
      <c r="GV15">
        <f>LARGE($FS15:$GP15,COLUMNS($GR15:GV15))</f>
        <v>84</v>
      </c>
      <c r="GW15">
        <f>LARGE($FS15:$GP15,COLUMNS($GR15:GW15))</f>
        <v>83</v>
      </c>
      <c r="GX15">
        <f>LARGE($FS15:$GP15,COLUMNS($GR15:GX15))</f>
        <v>74</v>
      </c>
      <c r="GY15">
        <f>LARGE($FS15:$GP15,COLUMNS($GR15:GY15))</f>
        <v>72</v>
      </c>
      <c r="GZ15">
        <f>LARGE($FS15:$GP15,COLUMNS($GR15:GZ15))</f>
        <v>66</v>
      </c>
      <c r="HA15">
        <f>LARGE($FS15:$GP15,COLUMNS($GR15:HA15))</f>
        <v>61.5</v>
      </c>
      <c r="HB15">
        <f>LARGE($FS15:$GP15,COLUMNS($GR15:HB15))</f>
        <v>59</v>
      </c>
      <c r="HC15">
        <f>LARGE($FS15:$GP15,COLUMNS($GR15:HC15))</f>
        <v>32.25</v>
      </c>
      <c r="HD15">
        <f>LARGE($FS15:$GP15,COLUMNS($GR15:HD15))</f>
        <v>29.25</v>
      </c>
      <c r="HE15">
        <f>LARGE($FS15:$GP15,COLUMNS($GR15:HE15))</f>
        <v>18</v>
      </c>
    </row>
    <row r="16" spans="1:213" ht="15" customHeight="1">
      <c r="A16" s="57" t="s">
        <v>238</v>
      </c>
      <c r="B16" s="120">
        <f>COUNTIF(T16:BE16,"&gt;0")</f>
        <v>13</v>
      </c>
      <c r="C16" s="35">
        <f>SUM(T16:BE16)</f>
        <v>1090</v>
      </c>
      <c r="D16" s="123">
        <f>SUM(_xlfn.DROP(GR16:HE16,,(D$2-14)))</f>
        <v>548</v>
      </c>
      <c r="E16" s="38">
        <f>C16/B16</f>
        <v>83.84615384615384</v>
      </c>
      <c r="F16" s="122">
        <f>COUNTIF(T16:BG16,110)</f>
        <v>0</v>
      </c>
      <c r="G16" s="38"/>
      <c r="H16" s="110">
        <f>COUNTIF(T16:AG16,"&gt;0")</f>
        <v>7</v>
      </c>
      <c r="I16" s="62">
        <f>SUM(BH16:BM16)</f>
        <v>525</v>
      </c>
      <c r="J16" s="110">
        <f>COUNTIF(AI16:AS16,"&gt;0")</f>
        <v>2</v>
      </c>
      <c r="K16" s="62">
        <f>SUM(BW16:BZ16)</f>
        <v>164</v>
      </c>
      <c r="L16" s="110">
        <f>COUNTIF(AU16:BE16,"&gt;0")</f>
        <v>4</v>
      </c>
      <c r="M16" s="109">
        <f>SUM(CL16:CO16)</f>
        <v>338</v>
      </c>
      <c r="N16" s="110">
        <f>28-COUNTIF(EE16:FF16,0)</f>
        <v>1</v>
      </c>
      <c r="O16" s="109">
        <f>SUM(EE16:FF16)</f>
        <v>47.25</v>
      </c>
      <c r="P16" s="20">
        <f>IF(MIN(H16,6)+MIN(J16,4)+MIN(L16,4)&gt;=D$2,0,D$2-MIN(H16,6)-MIN(J16,4)-MIN(L16,4))</f>
        <v>0</v>
      </c>
      <c r="Q16" s="20">
        <f>SUM(_xlfn.DROP(FG16:FQ16,,(-10+P16)))</f>
        <v>0</v>
      </c>
      <c r="R16" s="20"/>
      <c r="S16" s="20"/>
      <c r="T16" s="78">
        <v>90</v>
      </c>
      <c r="U16" s="78">
        <v>90</v>
      </c>
      <c r="V16" s="49"/>
      <c r="W16" s="78"/>
      <c r="X16" s="78"/>
      <c r="Y16" s="78"/>
      <c r="Z16" s="78"/>
      <c r="AA16" s="78">
        <v>78</v>
      </c>
      <c r="AB16" s="78">
        <v>63</v>
      </c>
      <c r="AC16" s="78">
        <v>83</v>
      </c>
      <c r="AD16" s="78">
        <v>84</v>
      </c>
      <c r="AE16" s="78">
        <v>100</v>
      </c>
      <c r="AF16" s="78"/>
      <c r="AG16" s="78"/>
      <c r="AH16" s="78"/>
      <c r="AI16" s="49"/>
      <c r="AJ16" s="49"/>
      <c r="AK16" s="49"/>
      <c r="AL16" s="49"/>
      <c r="AM16" s="49"/>
      <c r="AN16" s="47"/>
      <c r="AP16" s="49">
        <v>86</v>
      </c>
      <c r="AQ16" s="49">
        <v>78</v>
      </c>
      <c r="AS16" s="49"/>
      <c r="AT16" s="47"/>
      <c r="AU16" s="49"/>
      <c r="AV16" s="78"/>
      <c r="AW16" s="47"/>
      <c r="AX16" s="47"/>
      <c r="AY16" s="47"/>
      <c r="AZ16" s="47"/>
      <c r="BA16" s="47"/>
      <c r="BB16" s="47">
        <v>74</v>
      </c>
      <c r="BC16" s="47">
        <v>85</v>
      </c>
      <c r="BD16" s="47">
        <v>82</v>
      </c>
      <c r="BE16" s="47">
        <v>97</v>
      </c>
      <c r="BF16" s="47"/>
      <c r="BG16" s="47"/>
      <c r="BH16" s="92">
        <f>IF(ISERROR(LARGE($T16:$AG16,COLUMNS($BH16:BH16))),0,LARGE($T16:$AG16,COLUMNS($BH16:BH16)))</f>
        <v>100</v>
      </c>
      <c r="BI16" s="92">
        <f>IF(ISERROR(LARGE($T16:$AG16,COLUMNS($BH16:BI16))),0,LARGE($T16:$AG16,COLUMNS($BH16:BI16)))</f>
        <v>90</v>
      </c>
      <c r="BJ16" s="92">
        <f>IF(ISERROR(LARGE($T16:$AG16,COLUMNS($BH16:BJ16))),0,LARGE($T16:$AG16,COLUMNS($BH16:BJ16)))</f>
        <v>90</v>
      </c>
      <c r="BK16" s="92">
        <f>IF(ISERROR(LARGE($T16:$AG16,COLUMNS($BH16:BK16))),0,LARGE($T16:$AG16,COLUMNS($BH16:BK16)))</f>
        <v>84</v>
      </c>
      <c r="BL16" s="92">
        <f>IF(ISERROR(LARGE($T16:$AG16,COLUMNS($BH16:BL16))),0,LARGE($T16:$AG16,COLUMNS($BH16:BL16)))</f>
        <v>83</v>
      </c>
      <c r="BM16" s="92">
        <f>IF(ISERROR(LARGE($T16:$AG16,COLUMNS($BH16:BM16))),0,LARGE($T16:$AG16,COLUMNS($BH16:BM16)))</f>
        <v>78</v>
      </c>
      <c r="BN16" s="111">
        <f>IF(ISERROR(LARGE($T16:$AG16,COLUMNS($BH16:BN16))),0,LARGE($T16:$AG16,COLUMNS($BH16:BN16)))</f>
        <v>63</v>
      </c>
      <c r="BO16" s="111">
        <f>IF(ISERROR(LARGE($T16:$AG16,COLUMNS($BH16:BO16))),0,LARGE($T16:$AG16,COLUMNS($BH16:BO16)))</f>
        <v>0</v>
      </c>
      <c r="BP16" s="111">
        <f>IF(ISERROR(LARGE($T16:$AG16,COLUMNS($BH16:BP16))),0,LARGE($T16:$AG16,COLUMNS($BH16:BP16)))</f>
        <v>0</v>
      </c>
      <c r="BQ16" s="111">
        <f>IF(ISERROR(LARGE($T16:$AG16,COLUMNS($BH16:BQ16))),0,LARGE($T16:$AG16,COLUMNS($BH16:BQ16)))</f>
        <v>0</v>
      </c>
      <c r="BR16" s="111">
        <f>IF(ISERROR(LARGE($T16:$AG16,COLUMNS($BH16:BR16))),0,LARGE($T16:$AG16,COLUMNS($BH16:BR16)))</f>
        <v>0</v>
      </c>
      <c r="BS16" s="111">
        <f>IF(ISERROR(LARGE($T16:$AG16,COLUMNS($BH16:BS16))),0,LARGE($T16:$AG16,COLUMNS($BH16:BS16)))</f>
        <v>0</v>
      </c>
      <c r="BT16" s="111">
        <f>IF(ISERROR(LARGE($T16:$AG16,COLUMNS($BH16:BT16))),0,LARGE($T16:$AG16,COLUMNS($BH16:BT16)))</f>
        <v>0</v>
      </c>
      <c r="BU16" s="111">
        <f>IF(ISERROR(LARGE($T16:$AG16,COLUMNS($BH16:BU16))),0,LARGE($T16:$AG16,COLUMNS($BH16:BU16)))</f>
        <v>0</v>
      </c>
      <c r="BV16" s="92"/>
      <c r="BW16" s="92">
        <f>IF(ISERROR(LARGE($AI16:$AS16,COLUMNS($BW16:BW16))),0,LARGE($AI16:$AS16,COLUMNS($BW16:BW16)))</f>
        <v>86</v>
      </c>
      <c r="BX16" s="92">
        <f>IF(ISERROR(LARGE($AI16:$AS16,COLUMNS($BW16:BX16))),0,LARGE($AI16:$AS16,COLUMNS($BW16:BX16)))</f>
        <v>78</v>
      </c>
      <c r="BY16" s="92">
        <f>IF(ISERROR(LARGE($AI16:$AS16,COLUMNS($BW16:BY16))),0,LARGE($AI16:$AS16,COLUMNS($BW16:BY16)))</f>
        <v>0</v>
      </c>
      <c r="BZ16" s="92">
        <f>IF(ISERROR(LARGE($AI16:$AS16,COLUMNS($BW16:BZ16))),0,LARGE($AI16:$AS16,COLUMNS($BW16:BZ16)))</f>
        <v>0</v>
      </c>
      <c r="CA16" s="111">
        <f>IF(ISERROR(LARGE($AI16:$AS16,COLUMNS($BW16:CA16))),0,LARGE($AI16:$AS16,COLUMNS($BW16:CA16)))</f>
        <v>0</v>
      </c>
      <c r="CB16" s="111">
        <f>IF(ISERROR(LARGE($AI16:$AS16,COLUMNS($BW16:CB16))),0,LARGE($AI16:$AS16,COLUMNS($BW16:CB16)))</f>
        <v>0</v>
      </c>
      <c r="CC16" s="111">
        <f>IF(ISERROR(LARGE($AI16:$AS16,COLUMNS($BW16:CC16))),0,LARGE($AI16:$AS16,COLUMNS($BW16:CC16)))</f>
        <v>0</v>
      </c>
      <c r="CD16" s="111">
        <f>IF(ISERROR(LARGE($AI16:$AS16,COLUMNS($BW16:CD16))),0,LARGE($AI16:$AS16,COLUMNS($BW16:CD16)))</f>
        <v>0</v>
      </c>
      <c r="CE16" s="111">
        <f>IF(ISERROR(LARGE($AI16:$AS16,COLUMNS($BW16:CE16))),0,LARGE($AI16:$AS16,COLUMNS($BW16:CE16)))</f>
        <v>0</v>
      </c>
      <c r="CF16" s="111">
        <f>IF(ISERROR(LARGE($AI16:$AS16,COLUMNS($BW16:CF16))),0,LARGE($AI16:$AS16,COLUMNS($BW16:CF16)))</f>
        <v>0</v>
      </c>
      <c r="CG16" s="111">
        <f>IF(ISERROR(LARGE($AI16:$AS16,COLUMNS($BW16:CG16))),0,LARGE($AI16:$AS16,COLUMNS($BW16:CG16)))</f>
        <v>0</v>
      </c>
      <c r="CH16" s="111">
        <f>IF(ISERROR(LARGE($AI16:$AS16,COLUMNS($BW16:CH16))),0,LARGE($AI16:$AS16,COLUMNS($BW16:CH16)))</f>
        <v>0</v>
      </c>
      <c r="CI16" s="111">
        <f>IF(ISERROR(LARGE($AI16:$AS16,COLUMNS($BW16:CI16))),0,LARGE($AI16:$AS16,COLUMNS($BW16:CI16)))</f>
        <v>0</v>
      </c>
      <c r="CJ16" s="111">
        <f>IF(ISERROR(LARGE($AI16:$AS16,COLUMNS($BW16:CJ16))),0,LARGE($AI16:$AS16,COLUMNS($BW16:CJ16)))</f>
        <v>0</v>
      </c>
      <c r="CK16" s="92"/>
      <c r="CL16" s="92">
        <f>IF(ISERROR(LARGE($AU16:$BE16,COLUMNS($CL16:CL16))),0,LARGE($AU16:$BE16,COLUMNS($CL16:CL16)))</f>
        <v>97</v>
      </c>
      <c r="CM16" s="92">
        <f>IF(ISERROR(LARGE($AU16:$BE16,COLUMNS($CL16:CM16))),0,LARGE($AU16:$BE16,COLUMNS($CL16:CM16)))</f>
        <v>85</v>
      </c>
      <c r="CN16" s="92">
        <f>IF(ISERROR(LARGE($AU16:$BE16,COLUMNS($CL16:CN16))),0,LARGE($AU16:$BE16,COLUMNS($CL16:CN16)))</f>
        <v>82</v>
      </c>
      <c r="CO16" s="92">
        <f>IF(ISERROR(LARGE($AU16:$BE16,COLUMNS($CL16:CO16))),0,LARGE($AU16:$BE16,COLUMNS($CL16:CO16)))</f>
        <v>74</v>
      </c>
      <c r="CP16" s="111">
        <f>IF(ISERROR(LARGE($AU16:$BE16,COLUMNS($CL16:CP16))),0,LARGE($AU16:$BE16,COLUMNS($CL16:CP16)))</f>
        <v>0</v>
      </c>
      <c r="CQ16" s="111">
        <f>IF(ISERROR(LARGE($AU16:$BE16,COLUMNS($CL16:CQ16))),0,LARGE($AU16:$BE16,COLUMNS($CL16:CQ16)))</f>
        <v>0</v>
      </c>
      <c r="CR16" s="111">
        <f>IF(ISERROR(LARGE($AU16:$BE16,COLUMNS($CL16:CR16))),0,LARGE($AU16:$BE16,COLUMNS($CL16:CR16)))</f>
        <v>0</v>
      </c>
      <c r="CS16" s="111">
        <f>IF(ISERROR(LARGE($AU16:$BE16,COLUMNS($CL16:CS16))),0,LARGE($AU16:$BE16,COLUMNS($CL16:CS16)))</f>
        <v>0</v>
      </c>
      <c r="CT16" s="111">
        <f>IF(ISERROR(LARGE($AU16:$BE16,COLUMNS($CL16:CT16))),0,LARGE($AU16:$BE16,COLUMNS($CL16:CT16)))</f>
        <v>0</v>
      </c>
      <c r="CU16" s="111">
        <f>IF(ISERROR(LARGE($AU16:$BE16,COLUMNS($CL16:CU16))),0,LARGE($AU16:$BE16,COLUMNS($CL16:CU16)))</f>
        <v>0</v>
      </c>
      <c r="CV16" s="111">
        <f>IF(ISERROR(LARGE($AU16:$BE16,COLUMNS($CL16:CV16))),0,LARGE($AU16:$BE16,COLUMNS($CL16:CV16)))</f>
        <v>0</v>
      </c>
      <c r="CW16" s="111">
        <f>IF(ISERROR(LARGE($AU16:$BE16,COLUMNS($CL16:CW16))),0,LARGE($AU16:$BE16,COLUMNS($CL16:CW16)))</f>
        <v>0</v>
      </c>
      <c r="CX16" s="111">
        <f>IF(ISERROR(LARGE($AU16:$BE16,COLUMNS($CL16:CX16))),0,LARGE($AU16:$BE16,COLUMNS($CL16:CX16)))</f>
        <v>0</v>
      </c>
      <c r="CY16" s="111">
        <f>IF(ISERROR(LARGE($AU16:$BE16,COLUMNS($CL16:CY16))),0,LARGE($AU16:$BE16,COLUMNS($CL16:CY16)))</f>
        <v>0</v>
      </c>
      <c r="DA16" s="113">
        <f>BH16</f>
        <v>100</v>
      </c>
      <c r="DB16" s="113">
        <f>BI16</f>
        <v>90</v>
      </c>
      <c r="DC16" s="113">
        <f>BJ16</f>
        <v>90</v>
      </c>
      <c r="DD16" s="113">
        <f>BK16</f>
        <v>84</v>
      </c>
      <c r="DE16" s="113">
        <f>BL16</f>
        <v>83</v>
      </c>
      <c r="DF16" s="113">
        <f>BM16</f>
        <v>78</v>
      </c>
      <c r="DG16">
        <f>BW16</f>
        <v>86</v>
      </c>
      <c r="DH16">
        <f>BX16</f>
        <v>78</v>
      </c>
      <c r="DI16">
        <f>BY16</f>
        <v>0</v>
      </c>
      <c r="DJ16">
        <f>BZ16</f>
        <v>0</v>
      </c>
      <c r="DK16">
        <f>CL16</f>
        <v>97</v>
      </c>
      <c r="DL16">
        <f>CM16</f>
        <v>85</v>
      </c>
      <c r="DM16">
        <f>CN16</f>
        <v>82</v>
      </c>
      <c r="DN16">
        <f>CO16</f>
        <v>74</v>
      </c>
      <c r="DP16">
        <f>LARGE($DA16:$DN16,COLUMNS($DP16:DP16))</f>
        <v>100</v>
      </c>
      <c r="DQ16">
        <f>LARGE($DA16:$DN16,COLUMNS($DP16:DQ16))</f>
        <v>97</v>
      </c>
      <c r="DR16">
        <f>LARGE($DA16:$DN16,COLUMNS($DP16:DR16))</f>
        <v>90</v>
      </c>
      <c r="DS16">
        <f>LARGE($DA16:$DN16,COLUMNS($DP16:DS16))</f>
        <v>90</v>
      </c>
      <c r="DT16">
        <f>LARGE($DA16:$DN16,COLUMNS($DP16:DT16))</f>
        <v>86</v>
      </c>
      <c r="DU16">
        <f>LARGE($DA16:$DN16,COLUMNS($DP16:DU16))</f>
        <v>85</v>
      </c>
      <c r="DV16">
        <f>LARGE($DA16:$DN16,COLUMNS($DP16:DV16))</f>
        <v>84</v>
      </c>
      <c r="DW16">
        <f>LARGE($DA16:$DN16,COLUMNS($DP16:DW16))</f>
        <v>83</v>
      </c>
      <c r="DX16">
        <f>LARGE($DA16:$DN16,COLUMNS($DP16:DX16))</f>
        <v>82</v>
      </c>
      <c r="DY16">
        <f>LARGE($DA16:$DN16,COLUMNS($DP16:DY16))</f>
        <v>78</v>
      </c>
      <c r="DZ16">
        <f>LARGE($DA16:$DN16,COLUMNS($DP16:DZ16))</f>
        <v>78</v>
      </c>
      <c r="EA16">
        <f>LARGE($DA16:$DN16,COLUMNS($DP16:EA16))</f>
        <v>74</v>
      </c>
      <c r="EB16">
        <f>LARGE($DA16:$DN16,COLUMNS($DP16:EB16))</f>
        <v>0</v>
      </c>
      <c r="EC16">
        <f>LARGE($DA16:$DN16,COLUMNS($DP16:EC16))</f>
        <v>0</v>
      </c>
      <c r="EE16">
        <f>BN16*0.75</f>
        <v>47.25</v>
      </c>
      <c r="EF16">
        <f>BO16*0.75</f>
        <v>0</v>
      </c>
      <c r="EG16">
        <f>BP16*0.75</f>
        <v>0</v>
      </c>
      <c r="EH16">
        <f>BQ16*0.75</f>
        <v>0</v>
      </c>
      <c r="EI16">
        <f>BR16*0.75</f>
        <v>0</v>
      </c>
      <c r="EJ16">
        <f>BS16*0.75</f>
        <v>0</v>
      </c>
      <c r="EK16">
        <f>BT16*0.75</f>
        <v>0</v>
      </c>
      <c r="EL16">
        <f>BU16*0.75</f>
        <v>0</v>
      </c>
      <c r="EM16">
        <f>CA16*0.75</f>
        <v>0</v>
      </c>
      <c r="EN16">
        <f>CB16*0.75</f>
        <v>0</v>
      </c>
      <c r="EO16">
        <f>CC16*0.75</f>
        <v>0</v>
      </c>
      <c r="EP16">
        <f>CD16*0.75</f>
        <v>0</v>
      </c>
      <c r="EQ16">
        <f>CE16*0.75</f>
        <v>0</v>
      </c>
      <c r="ER16">
        <f>CF16*0.75</f>
        <v>0</v>
      </c>
      <c r="ES16">
        <f>CG16*0.75</f>
        <v>0</v>
      </c>
      <c r="ET16">
        <f>CH16*0.75</f>
        <v>0</v>
      </c>
      <c r="EU16">
        <f>CI16*0.75</f>
        <v>0</v>
      </c>
      <c r="EV16">
        <f>CJ16*0.75</f>
        <v>0</v>
      </c>
      <c r="EW16">
        <f>CP16*0.75</f>
        <v>0</v>
      </c>
      <c r="EX16">
        <f>CQ16*0.75</f>
        <v>0</v>
      </c>
      <c r="EY16">
        <f>CR16*0.75</f>
        <v>0</v>
      </c>
      <c r="EZ16">
        <f>CS16*0.75</f>
        <v>0</v>
      </c>
      <c r="FA16">
        <f>CT16*0.75</f>
        <v>0</v>
      </c>
      <c r="FB16">
        <f>CU16*0.75</f>
        <v>0</v>
      </c>
      <c r="FC16">
        <f>CV16*0.75</f>
        <v>0</v>
      </c>
      <c r="FD16">
        <f>CW16*0.75</f>
        <v>0</v>
      </c>
      <c r="FE16">
        <f>CX16*0.75</f>
        <v>0</v>
      </c>
      <c r="FF16">
        <f>CY16*0.75</f>
        <v>0</v>
      </c>
      <c r="FH16">
        <f>LARGE($EE16:$FF16,COLUMNS($FH16:FH16))</f>
        <v>47.25</v>
      </c>
      <c r="FI16">
        <f>LARGE($EE16:$FF16,COLUMNS($FH16:FI16))</f>
        <v>0</v>
      </c>
      <c r="FJ16">
        <f>LARGE($EE16:$FF16,COLUMNS($FH16:FJ16))</f>
        <v>0</v>
      </c>
      <c r="FK16">
        <f>LARGE($EE16:$FF16,COLUMNS($FH16:FK16))</f>
        <v>0</v>
      </c>
      <c r="FL16">
        <f>LARGE($EE16:$FF16,COLUMNS($FH16:FL16))</f>
        <v>0</v>
      </c>
      <c r="FM16">
        <f>LARGE($EE16:$FF16,COLUMNS($FH16:FM16))</f>
        <v>0</v>
      </c>
      <c r="FN16">
        <f>LARGE($EE16:$FF16,COLUMNS($FH16:FN16))</f>
        <v>0</v>
      </c>
      <c r="FO16">
        <f>LARGE($EE16:$FF16,COLUMNS($FH16:FO16))</f>
        <v>0</v>
      </c>
      <c r="FP16">
        <f>LARGE($EE16:$FF16,COLUMNS($FH16:FP16))</f>
        <v>0</v>
      </c>
      <c r="FQ16">
        <f>LARGE($EE16:$FF16,COLUMNS($FH16:FQ16))</f>
        <v>0</v>
      </c>
      <c r="FS16">
        <f>DP16</f>
        <v>100</v>
      </c>
      <c r="FT16">
        <f>DQ16</f>
        <v>97</v>
      </c>
      <c r="FU16">
        <f>DR16</f>
        <v>90</v>
      </c>
      <c r="FV16">
        <f>DS16</f>
        <v>90</v>
      </c>
      <c r="FW16">
        <f>DT16</f>
        <v>86</v>
      </c>
      <c r="FX16">
        <f>DU16</f>
        <v>85</v>
      </c>
      <c r="FY16">
        <f>DV16</f>
        <v>84</v>
      </c>
      <c r="FZ16">
        <f>DW16</f>
        <v>83</v>
      </c>
      <c r="GA16">
        <f>DX16</f>
        <v>82</v>
      </c>
      <c r="GB16">
        <f>DY16</f>
        <v>78</v>
      </c>
      <c r="GC16">
        <f>DZ16</f>
        <v>78</v>
      </c>
      <c r="GD16">
        <f>EA16</f>
        <v>74</v>
      </c>
      <c r="GE16">
        <f>EB16</f>
        <v>0</v>
      </c>
      <c r="GF16">
        <f>EC16</f>
        <v>0</v>
      </c>
      <c r="GG16">
        <f>FH16</f>
        <v>47.25</v>
      </c>
      <c r="GH16">
        <f>FI16</f>
        <v>0</v>
      </c>
      <c r="GI16">
        <f>FJ16</f>
        <v>0</v>
      </c>
      <c r="GJ16">
        <f>FK16</f>
        <v>0</v>
      </c>
      <c r="GK16">
        <f>FL16</f>
        <v>0</v>
      </c>
      <c r="GL16">
        <f>FM16</f>
        <v>0</v>
      </c>
      <c r="GM16">
        <f>FN16</f>
        <v>0</v>
      </c>
      <c r="GN16">
        <f>FO16</f>
        <v>0</v>
      </c>
      <c r="GO16">
        <f>FP16</f>
        <v>0</v>
      </c>
      <c r="GP16">
        <f>FQ16</f>
        <v>0</v>
      </c>
      <c r="GR16">
        <f>LARGE($FS16:$GP16,COLUMNS($GR16:GR16))</f>
        <v>100</v>
      </c>
      <c r="GS16">
        <f>LARGE($FS16:$GP16,COLUMNS($GR16:GS16))</f>
        <v>97</v>
      </c>
      <c r="GT16">
        <f>LARGE($FS16:$GP16,COLUMNS($GR16:GT16))</f>
        <v>90</v>
      </c>
      <c r="GU16">
        <f>LARGE($FS16:$GP16,COLUMNS($GR16:GU16))</f>
        <v>90</v>
      </c>
      <c r="GV16">
        <f>LARGE($FS16:$GP16,COLUMNS($GR16:GV16))</f>
        <v>86</v>
      </c>
      <c r="GW16">
        <f>LARGE($FS16:$GP16,COLUMNS($GR16:GW16))</f>
        <v>85</v>
      </c>
      <c r="GX16">
        <f>LARGE($FS16:$GP16,COLUMNS($GR16:GX16))</f>
        <v>84</v>
      </c>
      <c r="GY16">
        <f>LARGE($FS16:$GP16,COLUMNS($GR16:GY16))</f>
        <v>83</v>
      </c>
      <c r="GZ16">
        <f>LARGE($FS16:$GP16,COLUMNS($GR16:GZ16))</f>
        <v>82</v>
      </c>
      <c r="HA16">
        <f>LARGE($FS16:$GP16,COLUMNS($GR16:HA16))</f>
        <v>78</v>
      </c>
      <c r="HB16">
        <f>LARGE($FS16:$GP16,COLUMNS($GR16:HB16))</f>
        <v>78</v>
      </c>
      <c r="HC16">
        <f>LARGE($FS16:$GP16,COLUMNS($GR16:HC16))</f>
        <v>74</v>
      </c>
      <c r="HD16">
        <f>LARGE($FS16:$GP16,COLUMNS($GR16:HD16))</f>
        <v>47.25</v>
      </c>
      <c r="HE16">
        <f>LARGE($FS16:$GP16,COLUMNS($GR16:HE16))</f>
        <v>0</v>
      </c>
    </row>
    <row r="17" spans="1:213" ht="15" customHeight="1">
      <c r="A17" s="57" t="s">
        <v>240</v>
      </c>
      <c r="B17" s="120">
        <f>COUNTIF(T17:BE17,"&gt;0")</f>
        <v>8</v>
      </c>
      <c r="C17" s="35">
        <f>SUM(T17:BE17)</f>
        <v>575</v>
      </c>
      <c r="D17" s="123">
        <f>SUM(_xlfn.DROP(GR17:HE17,,(D$2-14)))</f>
        <v>509</v>
      </c>
      <c r="E17" s="38">
        <f>C17/B17</f>
        <v>71.875</v>
      </c>
      <c r="F17" s="122">
        <f>COUNTIF(T17:BG17,110)</f>
        <v>0</v>
      </c>
      <c r="G17" s="38"/>
      <c r="H17" s="110">
        <f>COUNTIF(T17:AG17,"&gt;0")</f>
        <v>3</v>
      </c>
      <c r="I17" s="62">
        <f>SUM(BH17:BM17)</f>
        <v>134</v>
      </c>
      <c r="J17" s="110">
        <f>COUNTIF(AI17:AS17,"&gt;0")</f>
        <v>2</v>
      </c>
      <c r="K17" s="62">
        <f>SUM(BW17:BZ17)</f>
        <v>161</v>
      </c>
      <c r="L17" s="110">
        <f>COUNTIF(AU17:BE17,"&gt;0")</f>
        <v>3</v>
      </c>
      <c r="M17" s="109">
        <f>SUM(CL17:CO17)</f>
        <v>280</v>
      </c>
      <c r="N17" s="110">
        <f>28-COUNTIF(EE17:FF17,0)</f>
        <v>0</v>
      </c>
      <c r="O17" s="109">
        <f>SUM(EE17:FF17)</f>
        <v>0</v>
      </c>
      <c r="P17" s="20">
        <f>IF(MIN(H17,6)+MIN(J17,4)+MIN(L17,4)&gt;=D$2,0,D$2-MIN(H17,6)-MIN(J17,4)-MIN(L17,4))</f>
        <v>0</v>
      </c>
      <c r="Q17" s="20">
        <f>SUM(_xlfn.DROP(FG17:FQ17,,(-10+P17)))</f>
        <v>0</v>
      </c>
      <c r="R17" s="20"/>
      <c r="S17" s="20"/>
      <c r="T17" s="78">
        <v>17</v>
      </c>
      <c r="U17" s="78"/>
      <c r="V17" s="47"/>
      <c r="W17" s="47"/>
      <c r="X17" s="47"/>
      <c r="Y17" s="47"/>
      <c r="Z17" s="47"/>
      <c r="AA17" s="78"/>
      <c r="AB17" s="78"/>
      <c r="AC17" s="78">
        <v>49</v>
      </c>
      <c r="AD17" s="78"/>
      <c r="AE17" s="78">
        <v>68</v>
      </c>
      <c r="AF17" s="78"/>
      <c r="AG17" s="78"/>
      <c r="AH17" s="78"/>
      <c r="AI17" s="49"/>
      <c r="AJ17" s="49"/>
      <c r="AK17" s="49"/>
      <c r="AL17" s="47"/>
      <c r="AM17" s="49"/>
      <c r="AN17" s="47"/>
      <c r="AP17" s="47">
        <v>88</v>
      </c>
      <c r="AQ17" s="47">
        <v>73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>
        <v>88</v>
      </c>
      <c r="BD17" s="47">
        <v>86</v>
      </c>
      <c r="BE17" s="47">
        <v>106</v>
      </c>
      <c r="BF17" s="47"/>
      <c r="BG17" s="47"/>
      <c r="BH17" s="92">
        <f>IF(ISERROR(LARGE($T17:$AG17,COLUMNS($BH17:BH17))),0,LARGE($T17:$AG17,COLUMNS($BH17:BH17)))</f>
        <v>68</v>
      </c>
      <c r="BI17" s="92">
        <f>IF(ISERROR(LARGE($T17:$AG17,COLUMNS($BH17:BI17))),0,LARGE($T17:$AG17,COLUMNS($BH17:BI17)))</f>
        <v>49</v>
      </c>
      <c r="BJ17" s="92">
        <f>IF(ISERROR(LARGE($T17:$AG17,COLUMNS($BH17:BJ17))),0,LARGE($T17:$AG17,COLUMNS($BH17:BJ17)))</f>
        <v>17</v>
      </c>
      <c r="BK17" s="92">
        <f>IF(ISERROR(LARGE($T17:$AG17,COLUMNS($BH17:BK17))),0,LARGE($T17:$AG17,COLUMNS($BH17:BK17)))</f>
        <v>0</v>
      </c>
      <c r="BL17" s="92">
        <f>IF(ISERROR(LARGE($T17:$AG17,COLUMNS($BH17:BL17))),0,LARGE($T17:$AG17,COLUMNS($BH17:BL17)))</f>
        <v>0</v>
      </c>
      <c r="BM17" s="92">
        <f>IF(ISERROR(LARGE($T17:$AG17,COLUMNS($BH17:BM17))),0,LARGE($T17:$AG17,COLUMNS($BH17:BM17)))</f>
        <v>0</v>
      </c>
      <c r="BN17" s="111">
        <f>IF(ISERROR(LARGE($T17:$AG17,COLUMNS($BH17:BN17))),0,LARGE($T17:$AG17,COLUMNS($BH17:BN17)))</f>
        <v>0</v>
      </c>
      <c r="BO17" s="111">
        <f>IF(ISERROR(LARGE($T17:$AG17,COLUMNS($BH17:BO17))),0,LARGE($T17:$AG17,COLUMNS($BH17:BO17)))</f>
        <v>0</v>
      </c>
      <c r="BP17" s="111">
        <f>IF(ISERROR(LARGE($T17:$AG17,COLUMNS($BH17:BP17))),0,LARGE($T17:$AG17,COLUMNS($BH17:BP17)))</f>
        <v>0</v>
      </c>
      <c r="BQ17" s="111">
        <f>IF(ISERROR(LARGE($T17:$AG17,COLUMNS($BH17:BQ17))),0,LARGE($T17:$AG17,COLUMNS($BH17:BQ17)))</f>
        <v>0</v>
      </c>
      <c r="BR17" s="111">
        <f>IF(ISERROR(LARGE($T17:$AG17,COLUMNS($BH17:BR17))),0,LARGE($T17:$AG17,COLUMNS($BH17:BR17)))</f>
        <v>0</v>
      </c>
      <c r="BS17" s="111">
        <f>IF(ISERROR(LARGE($T17:$AG17,COLUMNS($BH17:BS17))),0,LARGE($T17:$AG17,COLUMNS($BH17:BS17)))</f>
        <v>0</v>
      </c>
      <c r="BT17" s="111">
        <f>IF(ISERROR(LARGE($T17:$AG17,COLUMNS($BH17:BT17))),0,LARGE($T17:$AG17,COLUMNS($BH17:BT17)))</f>
        <v>0</v>
      </c>
      <c r="BU17" s="111">
        <f>IF(ISERROR(LARGE($T17:$AG17,COLUMNS($BH17:BU17))),0,LARGE($T17:$AG17,COLUMNS($BH17:BU17)))</f>
        <v>0</v>
      </c>
      <c r="BV17" s="92"/>
      <c r="BW17" s="92">
        <f>IF(ISERROR(LARGE($AI17:$AS17,COLUMNS($BW17:BW17))),0,LARGE($AI17:$AS17,COLUMNS($BW17:BW17)))</f>
        <v>88</v>
      </c>
      <c r="BX17" s="92">
        <f>IF(ISERROR(LARGE($AI17:$AS17,COLUMNS($BW17:BX17))),0,LARGE($AI17:$AS17,COLUMNS($BW17:BX17)))</f>
        <v>73</v>
      </c>
      <c r="BY17" s="92">
        <f>IF(ISERROR(LARGE($AI17:$AS17,COLUMNS($BW17:BY17))),0,LARGE($AI17:$AS17,COLUMNS($BW17:BY17)))</f>
        <v>0</v>
      </c>
      <c r="BZ17" s="92">
        <f>IF(ISERROR(LARGE($AI17:$AS17,COLUMNS($BW17:BZ17))),0,LARGE($AI17:$AS17,COLUMNS($BW17:BZ17)))</f>
        <v>0</v>
      </c>
      <c r="CA17" s="111">
        <f>IF(ISERROR(LARGE($AI17:$AS17,COLUMNS($BW17:CA17))),0,LARGE($AI17:$AS17,COLUMNS($BW17:CA17)))</f>
        <v>0</v>
      </c>
      <c r="CB17" s="111">
        <f>IF(ISERROR(LARGE($AI17:$AS17,COLUMNS($BW17:CB17))),0,LARGE($AI17:$AS17,COLUMNS($BW17:CB17)))</f>
        <v>0</v>
      </c>
      <c r="CC17" s="111">
        <f>IF(ISERROR(LARGE($AI17:$AS17,COLUMNS($BW17:CC17))),0,LARGE($AI17:$AS17,COLUMNS($BW17:CC17)))</f>
        <v>0</v>
      </c>
      <c r="CD17" s="111">
        <f>IF(ISERROR(LARGE($AI17:$AS17,COLUMNS($BW17:CD17))),0,LARGE($AI17:$AS17,COLUMNS($BW17:CD17)))</f>
        <v>0</v>
      </c>
      <c r="CE17" s="111">
        <f>IF(ISERROR(LARGE($AI17:$AS17,COLUMNS($BW17:CE17))),0,LARGE($AI17:$AS17,COLUMNS($BW17:CE17)))</f>
        <v>0</v>
      </c>
      <c r="CF17" s="111">
        <f>IF(ISERROR(LARGE($AI17:$AS17,COLUMNS($BW17:CF17))),0,LARGE($AI17:$AS17,COLUMNS($BW17:CF17)))</f>
        <v>0</v>
      </c>
      <c r="CG17" s="111">
        <f>IF(ISERROR(LARGE($AI17:$AS17,COLUMNS($BW17:CG17))),0,LARGE($AI17:$AS17,COLUMNS($BW17:CG17)))</f>
        <v>0</v>
      </c>
      <c r="CH17" s="111">
        <f>IF(ISERROR(LARGE($AI17:$AS17,COLUMNS($BW17:CH17))),0,LARGE($AI17:$AS17,COLUMNS($BW17:CH17)))</f>
        <v>0</v>
      </c>
      <c r="CI17" s="111">
        <f>IF(ISERROR(LARGE($AI17:$AS17,COLUMNS($BW17:CI17))),0,LARGE($AI17:$AS17,COLUMNS($BW17:CI17)))</f>
        <v>0</v>
      </c>
      <c r="CJ17" s="111">
        <f>IF(ISERROR(LARGE($AI17:$AS17,COLUMNS($BW17:CJ17))),0,LARGE($AI17:$AS17,COLUMNS($BW17:CJ17)))</f>
        <v>0</v>
      </c>
      <c r="CK17" s="92"/>
      <c r="CL17" s="92">
        <f>IF(ISERROR(LARGE($AU17:$BE17,COLUMNS($CL17:CL17))),0,LARGE($AU17:$BE17,COLUMNS($CL17:CL17)))</f>
        <v>106</v>
      </c>
      <c r="CM17" s="92">
        <f>IF(ISERROR(LARGE($AU17:$BE17,COLUMNS($CL17:CM17))),0,LARGE($AU17:$BE17,COLUMNS($CL17:CM17)))</f>
        <v>88</v>
      </c>
      <c r="CN17" s="92">
        <f>IF(ISERROR(LARGE($AU17:$BE17,COLUMNS($CL17:CN17))),0,LARGE($AU17:$BE17,COLUMNS($CL17:CN17)))</f>
        <v>86</v>
      </c>
      <c r="CO17" s="92">
        <f>IF(ISERROR(LARGE($AU17:$BE17,COLUMNS($CL17:CO17))),0,LARGE($AU17:$BE17,COLUMNS($CL17:CO17)))</f>
        <v>0</v>
      </c>
      <c r="CP17" s="111">
        <f>IF(ISERROR(LARGE($AU17:$BE17,COLUMNS($CL17:CP17))),0,LARGE($AU17:$BE17,COLUMNS($CL17:CP17)))</f>
        <v>0</v>
      </c>
      <c r="CQ17" s="111">
        <f>IF(ISERROR(LARGE($AU17:$BE17,COLUMNS($CL17:CQ17))),0,LARGE($AU17:$BE17,COLUMNS($CL17:CQ17)))</f>
        <v>0</v>
      </c>
      <c r="CR17" s="111">
        <f>IF(ISERROR(LARGE($AU17:$BE17,COLUMNS($CL17:CR17))),0,LARGE($AU17:$BE17,COLUMNS($CL17:CR17)))</f>
        <v>0</v>
      </c>
      <c r="CS17" s="111">
        <f>IF(ISERROR(LARGE($AU17:$BE17,COLUMNS($CL17:CS17))),0,LARGE($AU17:$BE17,COLUMNS($CL17:CS17)))</f>
        <v>0</v>
      </c>
      <c r="CT17" s="111">
        <f>IF(ISERROR(LARGE($AU17:$BE17,COLUMNS($CL17:CT17))),0,LARGE($AU17:$BE17,COLUMNS($CL17:CT17)))</f>
        <v>0</v>
      </c>
      <c r="CU17" s="111">
        <f>IF(ISERROR(LARGE($AU17:$BE17,COLUMNS($CL17:CU17))),0,LARGE($AU17:$BE17,COLUMNS($CL17:CU17)))</f>
        <v>0</v>
      </c>
      <c r="CV17" s="111">
        <f>IF(ISERROR(LARGE($AU17:$BE17,COLUMNS($CL17:CV17))),0,LARGE($AU17:$BE17,COLUMNS($CL17:CV17)))</f>
        <v>0</v>
      </c>
      <c r="CW17" s="111">
        <f>IF(ISERROR(LARGE($AU17:$BE17,COLUMNS($CL17:CW17))),0,LARGE($AU17:$BE17,COLUMNS($CL17:CW17)))</f>
        <v>0</v>
      </c>
      <c r="CX17" s="111">
        <f>IF(ISERROR(LARGE($AU17:$BE17,COLUMNS($CL17:CX17))),0,LARGE($AU17:$BE17,COLUMNS($CL17:CX17)))</f>
        <v>0</v>
      </c>
      <c r="CY17" s="111">
        <f>IF(ISERROR(LARGE($AU17:$BE17,COLUMNS($CL17:CY17))),0,LARGE($AU17:$BE17,COLUMNS($CL17:CY17)))</f>
        <v>0</v>
      </c>
      <c r="DA17" s="113">
        <f>BH17</f>
        <v>68</v>
      </c>
      <c r="DB17" s="113">
        <f>BI17</f>
        <v>49</v>
      </c>
      <c r="DC17" s="113">
        <f>BJ17</f>
        <v>17</v>
      </c>
      <c r="DD17" s="113">
        <f>BK17</f>
        <v>0</v>
      </c>
      <c r="DE17" s="113">
        <f>BL17</f>
        <v>0</v>
      </c>
      <c r="DF17" s="113">
        <f>BM17</f>
        <v>0</v>
      </c>
      <c r="DG17">
        <f>BW17</f>
        <v>88</v>
      </c>
      <c r="DH17">
        <f>BX17</f>
        <v>73</v>
      </c>
      <c r="DI17">
        <f>BY17</f>
        <v>0</v>
      </c>
      <c r="DJ17">
        <f>BZ17</f>
        <v>0</v>
      </c>
      <c r="DK17">
        <f>CL17</f>
        <v>106</v>
      </c>
      <c r="DL17">
        <f>CM17</f>
        <v>88</v>
      </c>
      <c r="DM17">
        <f>CN17</f>
        <v>86</v>
      </c>
      <c r="DN17">
        <f>CO17</f>
        <v>0</v>
      </c>
      <c r="DP17">
        <f>LARGE($DA17:$DN17,COLUMNS($DP17:DP17))</f>
        <v>106</v>
      </c>
      <c r="DQ17">
        <f>LARGE($DA17:$DN17,COLUMNS($DP17:DQ17))</f>
        <v>88</v>
      </c>
      <c r="DR17">
        <f>LARGE($DA17:$DN17,COLUMNS($DP17:DR17))</f>
        <v>88</v>
      </c>
      <c r="DS17">
        <f>LARGE($DA17:$DN17,COLUMNS($DP17:DS17))</f>
        <v>86</v>
      </c>
      <c r="DT17">
        <f>LARGE($DA17:$DN17,COLUMNS($DP17:DT17))</f>
        <v>73</v>
      </c>
      <c r="DU17">
        <f>LARGE($DA17:$DN17,COLUMNS($DP17:DU17))</f>
        <v>68</v>
      </c>
      <c r="DV17">
        <f>LARGE($DA17:$DN17,COLUMNS($DP17:DV17))</f>
        <v>49</v>
      </c>
      <c r="DW17">
        <f>LARGE($DA17:$DN17,COLUMNS($DP17:DW17))</f>
        <v>17</v>
      </c>
      <c r="DX17">
        <f>LARGE($DA17:$DN17,COLUMNS($DP17:DX17))</f>
        <v>0</v>
      </c>
      <c r="DY17">
        <f>LARGE($DA17:$DN17,COLUMNS($DP17:DY17))</f>
        <v>0</v>
      </c>
      <c r="DZ17">
        <f>LARGE($DA17:$DN17,COLUMNS($DP17:DZ17))</f>
        <v>0</v>
      </c>
      <c r="EA17">
        <f>LARGE($DA17:$DN17,COLUMNS($DP17:EA17))</f>
        <v>0</v>
      </c>
      <c r="EB17">
        <f>LARGE($DA17:$DN17,COLUMNS($DP17:EB17))</f>
        <v>0</v>
      </c>
      <c r="EC17">
        <f>LARGE($DA17:$DN17,COLUMNS($DP17:EC17))</f>
        <v>0</v>
      </c>
      <c r="EE17">
        <f>BN17*0.75</f>
        <v>0</v>
      </c>
      <c r="EF17">
        <f>BO17*0.75</f>
        <v>0</v>
      </c>
      <c r="EG17">
        <f>BP17*0.75</f>
        <v>0</v>
      </c>
      <c r="EH17">
        <f>BQ17*0.75</f>
        <v>0</v>
      </c>
      <c r="EI17">
        <f>BR17*0.75</f>
        <v>0</v>
      </c>
      <c r="EJ17">
        <f>BS17*0.75</f>
        <v>0</v>
      </c>
      <c r="EK17">
        <f>BT17*0.75</f>
        <v>0</v>
      </c>
      <c r="EL17">
        <f>BU17*0.75</f>
        <v>0</v>
      </c>
      <c r="EM17">
        <f>CA17*0.75</f>
        <v>0</v>
      </c>
      <c r="EN17">
        <f>CB17*0.75</f>
        <v>0</v>
      </c>
      <c r="EO17">
        <f>CC17*0.75</f>
        <v>0</v>
      </c>
      <c r="EP17">
        <f>CD17*0.75</f>
        <v>0</v>
      </c>
      <c r="EQ17">
        <f>CE17*0.75</f>
        <v>0</v>
      </c>
      <c r="ER17">
        <f>CF17*0.75</f>
        <v>0</v>
      </c>
      <c r="ES17">
        <f>CG17*0.75</f>
        <v>0</v>
      </c>
      <c r="ET17">
        <f>CH17*0.75</f>
        <v>0</v>
      </c>
      <c r="EU17">
        <f>CI17*0.75</f>
        <v>0</v>
      </c>
      <c r="EV17">
        <f>CJ17*0.75</f>
        <v>0</v>
      </c>
      <c r="EW17">
        <f>CP17*0.75</f>
        <v>0</v>
      </c>
      <c r="EX17">
        <f>CQ17*0.75</f>
        <v>0</v>
      </c>
      <c r="EY17">
        <f>CR17*0.75</f>
        <v>0</v>
      </c>
      <c r="EZ17">
        <f>CS17*0.75</f>
        <v>0</v>
      </c>
      <c r="FA17">
        <f>CT17*0.75</f>
        <v>0</v>
      </c>
      <c r="FB17">
        <f>CU17*0.75</f>
        <v>0</v>
      </c>
      <c r="FC17">
        <f>CV17*0.75</f>
        <v>0</v>
      </c>
      <c r="FD17">
        <f>CW17*0.75</f>
        <v>0</v>
      </c>
      <c r="FE17">
        <f>CX17*0.75</f>
        <v>0</v>
      </c>
      <c r="FF17">
        <f>CY17*0.75</f>
        <v>0</v>
      </c>
      <c r="FH17">
        <f>LARGE($EE17:$FF17,COLUMNS($FH17:FH17))</f>
        <v>0</v>
      </c>
      <c r="FI17">
        <f>LARGE($EE17:$FF17,COLUMNS($FH17:FI17))</f>
        <v>0</v>
      </c>
      <c r="FJ17">
        <f>LARGE($EE17:$FF17,COLUMNS($FH17:FJ17))</f>
        <v>0</v>
      </c>
      <c r="FK17">
        <f>LARGE($EE17:$FF17,COLUMNS($FH17:FK17))</f>
        <v>0</v>
      </c>
      <c r="FL17">
        <f>LARGE($EE17:$FF17,COLUMNS($FH17:FL17))</f>
        <v>0</v>
      </c>
      <c r="FM17">
        <f>LARGE($EE17:$FF17,COLUMNS($FH17:FM17))</f>
        <v>0</v>
      </c>
      <c r="FN17">
        <f>LARGE($EE17:$FF17,COLUMNS($FH17:FN17))</f>
        <v>0</v>
      </c>
      <c r="FO17">
        <f>LARGE($EE17:$FF17,COLUMNS($FH17:FO17))</f>
        <v>0</v>
      </c>
      <c r="FP17">
        <f>LARGE($EE17:$FF17,COLUMNS($FH17:FP17))</f>
        <v>0</v>
      </c>
      <c r="FQ17">
        <f>LARGE($EE17:$FF17,COLUMNS($FH17:FQ17))</f>
        <v>0</v>
      </c>
      <c r="FS17">
        <f>DP17</f>
        <v>106</v>
      </c>
      <c r="FT17">
        <f>DQ17</f>
        <v>88</v>
      </c>
      <c r="FU17">
        <f>DR17</f>
        <v>88</v>
      </c>
      <c r="FV17">
        <f>DS17</f>
        <v>86</v>
      </c>
      <c r="FW17">
        <f>DT17</f>
        <v>73</v>
      </c>
      <c r="FX17">
        <f>DU17</f>
        <v>68</v>
      </c>
      <c r="FY17">
        <f>DV17</f>
        <v>49</v>
      </c>
      <c r="FZ17">
        <f>DW17</f>
        <v>17</v>
      </c>
      <c r="GA17">
        <f>DX17</f>
        <v>0</v>
      </c>
      <c r="GB17">
        <f>DY17</f>
        <v>0</v>
      </c>
      <c r="GC17">
        <f>DZ17</f>
        <v>0</v>
      </c>
      <c r="GD17">
        <f>EA17</f>
        <v>0</v>
      </c>
      <c r="GE17">
        <f>EB17</f>
        <v>0</v>
      </c>
      <c r="GF17">
        <f>EC17</f>
        <v>0</v>
      </c>
      <c r="GG17">
        <f>FH17</f>
        <v>0</v>
      </c>
      <c r="GH17">
        <f>FI17</f>
        <v>0</v>
      </c>
      <c r="GI17">
        <f>FJ17</f>
        <v>0</v>
      </c>
      <c r="GJ17">
        <f>FK17</f>
        <v>0</v>
      </c>
      <c r="GK17">
        <f>FL17</f>
        <v>0</v>
      </c>
      <c r="GL17">
        <f>FM17</f>
        <v>0</v>
      </c>
      <c r="GM17">
        <f>FN17</f>
        <v>0</v>
      </c>
      <c r="GN17">
        <f>FO17</f>
        <v>0</v>
      </c>
      <c r="GO17">
        <f>FP17</f>
        <v>0</v>
      </c>
      <c r="GP17">
        <f>FQ17</f>
        <v>0</v>
      </c>
      <c r="GR17">
        <f>LARGE($FS17:$GP17,COLUMNS($GR17:GR17))</f>
        <v>106</v>
      </c>
      <c r="GS17">
        <f>LARGE($FS17:$GP17,COLUMNS($GR17:GS17))</f>
        <v>88</v>
      </c>
      <c r="GT17">
        <f>LARGE($FS17:$GP17,COLUMNS($GR17:GT17))</f>
        <v>88</v>
      </c>
      <c r="GU17">
        <f>LARGE($FS17:$GP17,COLUMNS($GR17:GU17))</f>
        <v>86</v>
      </c>
      <c r="GV17">
        <f>LARGE($FS17:$GP17,COLUMNS($GR17:GV17))</f>
        <v>73</v>
      </c>
      <c r="GW17">
        <f>LARGE($FS17:$GP17,COLUMNS($GR17:GW17))</f>
        <v>68</v>
      </c>
      <c r="GX17">
        <f>LARGE($FS17:$GP17,COLUMNS($GR17:GX17))</f>
        <v>49</v>
      </c>
      <c r="GY17">
        <f>LARGE($FS17:$GP17,COLUMNS($GR17:GY17))</f>
        <v>17</v>
      </c>
      <c r="GZ17">
        <f>LARGE($FS17:$GP17,COLUMNS($GR17:GZ17))</f>
        <v>0</v>
      </c>
      <c r="HA17">
        <f>LARGE($FS17:$GP17,COLUMNS($GR17:HA17))</f>
        <v>0</v>
      </c>
      <c r="HB17">
        <f>LARGE($FS17:$GP17,COLUMNS($GR17:HB17))</f>
        <v>0</v>
      </c>
      <c r="HC17">
        <f>LARGE($FS17:$GP17,COLUMNS($GR17:HC17))</f>
        <v>0</v>
      </c>
      <c r="HD17">
        <f>LARGE($FS17:$GP17,COLUMNS($GR17:HD17))</f>
        <v>0</v>
      </c>
      <c r="HE17">
        <f>LARGE($FS17:$GP17,COLUMNS($GR17:HE17))</f>
        <v>0</v>
      </c>
    </row>
    <row r="18" spans="1:213" ht="15" customHeight="1">
      <c r="A18" s="57" t="s">
        <v>142</v>
      </c>
      <c r="B18" s="120">
        <f>COUNTIF(T18:BE18,"&gt;0")</f>
        <v>18</v>
      </c>
      <c r="C18" s="35">
        <f>SUM(T18:BE18)</f>
        <v>1051</v>
      </c>
      <c r="D18" s="123">
        <f>SUM(_xlfn.DROP(GR18:HE18,,(D$2-14)))</f>
        <v>483</v>
      </c>
      <c r="E18" s="38">
        <f>C18/B18</f>
        <v>58.388888888888886</v>
      </c>
      <c r="F18" s="122">
        <f>COUNTIF(T18:BG18,110)</f>
        <v>1</v>
      </c>
      <c r="G18" s="38"/>
      <c r="H18" s="110">
        <f>COUNTIF(T18:AG18,"&gt;0")</f>
        <v>9</v>
      </c>
      <c r="I18" s="62">
        <f>SUM(BH18:BM18)</f>
        <v>438</v>
      </c>
      <c r="J18" s="110">
        <f>COUNTIF(AI18:AS18,"&gt;0")</f>
        <v>5</v>
      </c>
      <c r="K18" s="62">
        <f>SUM(BW18:BZ18)</f>
        <v>186</v>
      </c>
      <c r="L18" s="110">
        <f>COUNTIF(AU18:BE18,"&gt;0")</f>
        <v>4</v>
      </c>
      <c r="M18" s="109">
        <f>SUM(CL18:CO18)</f>
        <v>288</v>
      </c>
      <c r="N18" s="110">
        <f>28-COUNTIF(EE18:FF18,0)</f>
        <v>4</v>
      </c>
      <c r="O18" s="109">
        <f>SUM(EE18:FF18)</f>
        <v>104.25</v>
      </c>
      <c r="P18" s="20">
        <f>IF(MIN(H18,6)+MIN(J18,4)+MIN(L18,4)&gt;=D$2,0,D$2-MIN(H18,6)-MIN(J18,4)-MIN(L18,4))</f>
        <v>0</v>
      </c>
      <c r="Q18" s="20">
        <f>SUM(_xlfn.DROP(FG18:FQ18,,(-10+P18)))</f>
        <v>0</v>
      </c>
      <c r="R18" s="20"/>
      <c r="S18" s="20"/>
      <c r="T18" s="78">
        <v>65</v>
      </c>
      <c r="U18" s="78">
        <v>72</v>
      </c>
      <c r="V18" s="78">
        <v>56</v>
      </c>
      <c r="W18" s="78"/>
      <c r="X18" s="78"/>
      <c r="Y18" s="78"/>
      <c r="Z18" s="78"/>
      <c r="AA18" s="78">
        <v>40</v>
      </c>
      <c r="AB18" s="78">
        <v>66</v>
      </c>
      <c r="AC18" s="78">
        <v>49</v>
      </c>
      <c r="AD18" s="78">
        <v>69</v>
      </c>
      <c r="AE18" s="78">
        <v>49</v>
      </c>
      <c r="AF18" s="121">
        <v>110</v>
      </c>
      <c r="AG18" s="78"/>
      <c r="AH18" s="78"/>
      <c r="AI18" s="78"/>
      <c r="AJ18" s="78"/>
      <c r="AK18" s="78"/>
      <c r="AL18" s="78">
        <v>32</v>
      </c>
      <c r="AM18" s="78">
        <v>1</v>
      </c>
      <c r="AN18" s="49">
        <v>46</v>
      </c>
      <c r="AP18" s="78">
        <v>59</v>
      </c>
      <c r="AQ18" s="78"/>
      <c r="AS18" s="78">
        <v>49</v>
      </c>
      <c r="AT18" s="78"/>
      <c r="AU18" s="78"/>
      <c r="AV18" s="78"/>
      <c r="AW18" s="78"/>
      <c r="AX18" s="78"/>
      <c r="AY18" s="78"/>
      <c r="AZ18" s="78"/>
      <c r="BA18" s="78"/>
      <c r="BB18" s="78">
        <v>101</v>
      </c>
      <c r="BC18" s="79">
        <v>61</v>
      </c>
      <c r="BD18" s="78">
        <v>64</v>
      </c>
      <c r="BE18" s="78">
        <v>62</v>
      </c>
      <c r="BF18" s="79"/>
      <c r="BG18" s="79"/>
      <c r="BH18" s="92">
        <f>IF(ISERROR(LARGE($T18:$AG18,COLUMNS($BH18:BH18))),0,LARGE($T18:$AG18,COLUMNS($BH18:BH18)))</f>
        <v>110</v>
      </c>
      <c r="BI18" s="92">
        <f>IF(ISERROR(LARGE($T18:$AG18,COLUMNS($BH18:BI18))),0,LARGE($T18:$AG18,COLUMNS($BH18:BI18)))</f>
        <v>72</v>
      </c>
      <c r="BJ18" s="92">
        <f>IF(ISERROR(LARGE($T18:$AG18,COLUMNS($BH18:BJ18))),0,LARGE($T18:$AG18,COLUMNS($BH18:BJ18)))</f>
        <v>69</v>
      </c>
      <c r="BK18" s="92">
        <f>IF(ISERROR(LARGE($T18:$AG18,COLUMNS($BH18:BK18))),0,LARGE($T18:$AG18,COLUMNS($BH18:BK18)))</f>
        <v>66</v>
      </c>
      <c r="BL18" s="92">
        <f>IF(ISERROR(LARGE($T18:$AG18,COLUMNS($BH18:BL18))),0,LARGE($T18:$AG18,COLUMNS($BH18:BL18)))</f>
        <v>65</v>
      </c>
      <c r="BM18" s="92">
        <f>IF(ISERROR(LARGE($T18:$AG18,COLUMNS($BH18:BM18))),0,LARGE($T18:$AG18,COLUMNS($BH18:BM18)))</f>
        <v>56</v>
      </c>
      <c r="BN18" s="111">
        <f>IF(ISERROR(LARGE($T18:$AG18,COLUMNS($BH18:BN18))),0,LARGE($T18:$AG18,COLUMNS($BH18:BN18)))</f>
        <v>49</v>
      </c>
      <c r="BO18" s="111">
        <f>IF(ISERROR(LARGE($T18:$AG18,COLUMNS($BH18:BO18))),0,LARGE($T18:$AG18,COLUMNS($BH18:BO18)))</f>
        <v>49</v>
      </c>
      <c r="BP18" s="111">
        <f>IF(ISERROR(LARGE($T18:$AG18,COLUMNS($BH18:BP18))),0,LARGE($T18:$AG18,COLUMNS($BH18:BP18)))</f>
        <v>40</v>
      </c>
      <c r="BQ18" s="111">
        <f>IF(ISERROR(LARGE($T18:$AG18,COLUMNS($BH18:BQ18))),0,LARGE($T18:$AG18,COLUMNS($BH18:BQ18)))</f>
        <v>0</v>
      </c>
      <c r="BR18" s="111">
        <f>IF(ISERROR(LARGE($T18:$AG18,COLUMNS($BH18:BR18))),0,LARGE($T18:$AG18,COLUMNS($BH18:BR18)))</f>
        <v>0</v>
      </c>
      <c r="BS18" s="111">
        <f>IF(ISERROR(LARGE($T18:$AG18,COLUMNS($BH18:BS18))),0,LARGE($T18:$AG18,COLUMNS($BH18:BS18)))</f>
        <v>0</v>
      </c>
      <c r="BT18" s="111">
        <f>IF(ISERROR(LARGE($T18:$AG18,COLUMNS($BH18:BT18))),0,LARGE($T18:$AG18,COLUMNS($BH18:BT18)))</f>
        <v>0</v>
      </c>
      <c r="BU18" s="111">
        <f>IF(ISERROR(LARGE($T18:$AG18,COLUMNS($BH18:BU18))),0,LARGE($T18:$AG18,COLUMNS($BH18:BU18)))</f>
        <v>0</v>
      </c>
      <c r="BV18" s="92"/>
      <c r="BW18" s="92">
        <f>IF(ISERROR(LARGE($AI18:$AS18,COLUMNS($BW18:BW18))),0,LARGE($AI18:$AS18,COLUMNS($BW18:BW18)))</f>
        <v>59</v>
      </c>
      <c r="BX18" s="92">
        <f>IF(ISERROR(LARGE($AI18:$AS18,COLUMNS($BW18:BX18))),0,LARGE($AI18:$AS18,COLUMNS($BW18:BX18)))</f>
        <v>49</v>
      </c>
      <c r="BY18" s="92">
        <f>IF(ISERROR(LARGE($AI18:$AS18,COLUMNS($BW18:BY18))),0,LARGE($AI18:$AS18,COLUMNS($BW18:BY18)))</f>
        <v>46</v>
      </c>
      <c r="BZ18" s="92">
        <f>IF(ISERROR(LARGE($AI18:$AS18,COLUMNS($BW18:BZ18))),0,LARGE($AI18:$AS18,COLUMNS($BW18:BZ18)))</f>
        <v>32</v>
      </c>
      <c r="CA18" s="111">
        <f>IF(ISERROR(LARGE($AI18:$AS18,COLUMNS($BW18:CA18))),0,LARGE($AI18:$AS18,COLUMNS($BW18:CA18)))</f>
        <v>1</v>
      </c>
      <c r="CB18" s="111">
        <f>IF(ISERROR(LARGE($AI18:$AS18,COLUMNS($BW18:CB18))),0,LARGE($AI18:$AS18,COLUMNS($BW18:CB18)))</f>
        <v>0</v>
      </c>
      <c r="CC18" s="111">
        <f>IF(ISERROR(LARGE($AI18:$AS18,COLUMNS($BW18:CC18))),0,LARGE($AI18:$AS18,COLUMNS($BW18:CC18)))</f>
        <v>0</v>
      </c>
      <c r="CD18" s="111">
        <f>IF(ISERROR(LARGE($AI18:$AS18,COLUMNS($BW18:CD18))),0,LARGE($AI18:$AS18,COLUMNS($BW18:CD18)))</f>
        <v>0</v>
      </c>
      <c r="CE18" s="111">
        <f>IF(ISERROR(LARGE($AI18:$AS18,COLUMNS($BW18:CE18))),0,LARGE($AI18:$AS18,COLUMNS($BW18:CE18)))</f>
        <v>0</v>
      </c>
      <c r="CF18" s="111">
        <f>IF(ISERROR(LARGE($AI18:$AS18,COLUMNS($BW18:CF18))),0,LARGE($AI18:$AS18,COLUMNS($BW18:CF18)))</f>
        <v>0</v>
      </c>
      <c r="CG18" s="111">
        <f>IF(ISERROR(LARGE($AI18:$AS18,COLUMNS($BW18:CG18))),0,LARGE($AI18:$AS18,COLUMNS($BW18:CG18)))</f>
        <v>0</v>
      </c>
      <c r="CH18" s="111">
        <f>IF(ISERROR(LARGE($AI18:$AS18,COLUMNS($BW18:CH18))),0,LARGE($AI18:$AS18,COLUMNS($BW18:CH18)))</f>
        <v>0</v>
      </c>
      <c r="CI18" s="111">
        <f>IF(ISERROR(LARGE($AI18:$AS18,COLUMNS($BW18:CI18))),0,LARGE($AI18:$AS18,COLUMNS($BW18:CI18)))</f>
        <v>0</v>
      </c>
      <c r="CJ18" s="111">
        <f>IF(ISERROR(LARGE($AI18:$AS18,COLUMNS($BW18:CJ18))),0,LARGE($AI18:$AS18,COLUMNS($BW18:CJ18)))</f>
        <v>0</v>
      </c>
      <c r="CK18" s="92"/>
      <c r="CL18" s="92">
        <f>IF(ISERROR(LARGE($AU18:$BE18,COLUMNS($CL18:CL18))),0,LARGE($AU18:$BE18,COLUMNS($CL18:CL18)))</f>
        <v>101</v>
      </c>
      <c r="CM18" s="92">
        <f>IF(ISERROR(LARGE($AU18:$BE18,COLUMNS($CL18:CM18))),0,LARGE($AU18:$BE18,COLUMNS($CL18:CM18)))</f>
        <v>64</v>
      </c>
      <c r="CN18" s="92">
        <f>IF(ISERROR(LARGE($AU18:$BE18,COLUMNS($CL18:CN18))),0,LARGE($AU18:$BE18,COLUMNS($CL18:CN18)))</f>
        <v>62</v>
      </c>
      <c r="CO18" s="92">
        <f>IF(ISERROR(LARGE($AU18:$BE18,COLUMNS($CL18:CO18))),0,LARGE($AU18:$BE18,COLUMNS($CL18:CO18)))</f>
        <v>61</v>
      </c>
      <c r="CP18" s="111">
        <f>IF(ISERROR(LARGE($AU18:$BE18,COLUMNS($CL18:CP18))),0,LARGE($AU18:$BE18,COLUMNS($CL18:CP18)))</f>
        <v>0</v>
      </c>
      <c r="CQ18" s="111">
        <f>IF(ISERROR(LARGE($AU18:$BE18,COLUMNS($CL18:CQ18))),0,LARGE($AU18:$BE18,COLUMNS($CL18:CQ18)))</f>
        <v>0</v>
      </c>
      <c r="CR18" s="111">
        <f>IF(ISERROR(LARGE($AU18:$BE18,COLUMNS($CL18:CR18))),0,LARGE($AU18:$BE18,COLUMNS($CL18:CR18)))</f>
        <v>0</v>
      </c>
      <c r="CS18" s="111">
        <f>IF(ISERROR(LARGE($AU18:$BE18,COLUMNS($CL18:CS18))),0,LARGE($AU18:$BE18,COLUMNS($CL18:CS18)))</f>
        <v>0</v>
      </c>
      <c r="CT18" s="111">
        <f>IF(ISERROR(LARGE($AU18:$BE18,COLUMNS($CL18:CT18))),0,LARGE($AU18:$BE18,COLUMNS($CL18:CT18)))</f>
        <v>0</v>
      </c>
      <c r="CU18" s="111">
        <f>IF(ISERROR(LARGE($AU18:$BE18,COLUMNS($CL18:CU18))),0,LARGE($AU18:$BE18,COLUMNS($CL18:CU18)))</f>
        <v>0</v>
      </c>
      <c r="CV18" s="111">
        <f>IF(ISERROR(LARGE($AU18:$BE18,COLUMNS($CL18:CV18))),0,LARGE($AU18:$BE18,COLUMNS($CL18:CV18)))</f>
        <v>0</v>
      </c>
      <c r="CW18" s="111">
        <f>IF(ISERROR(LARGE($AU18:$BE18,COLUMNS($CL18:CW18))),0,LARGE($AU18:$BE18,COLUMNS($CL18:CW18)))</f>
        <v>0</v>
      </c>
      <c r="CX18" s="111">
        <f>IF(ISERROR(LARGE($AU18:$BE18,COLUMNS($CL18:CX18))),0,LARGE($AU18:$BE18,COLUMNS($CL18:CX18)))</f>
        <v>0</v>
      </c>
      <c r="CY18" s="111">
        <f>IF(ISERROR(LARGE($AU18:$BE18,COLUMNS($CL18:CY18))),0,LARGE($AU18:$BE18,COLUMNS($CL18:CY18)))</f>
        <v>0</v>
      </c>
      <c r="DA18" s="113">
        <f>BH18</f>
        <v>110</v>
      </c>
      <c r="DB18" s="113">
        <f>BI18</f>
        <v>72</v>
      </c>
      <c r="DC18" s="113">
        <f>BJ18</f>
        <v>69</v>
      </c>
      <c r="DD18" s="113">
        <f>BK18</f>
        <v>66</v>
      </c>
      <c r="DE18" s="113">
        <f>BL18</f>
        <v>65</v>
      </c>
      <c r="DF18" s="113">
        <f>BM18</f>
        <v>56</v>
      </c>
      <c r="DG18">
        <f>BW18</f>
        <v>59</v>
      </c>
      <c r="DH18">
        <f>BX18</f>
        <v>49</v>
      </c>
      <c r="DI18">
        <f>BY18</f>
        <v>46</v>
      </c>
      <c r="DJ18">
        <f>BZ18</f>
        <v>32</v>
      </c>
      <c r="DK18">
        <f>CL18</f>
        <v>101</v>
      </c>
      <c r="DL18">
        <f>CM18</f>
        <v>64</v>
      </c>
      <c r="DM18">
        <f>CN18</f>
        <v>62</v>
      </c>
      <c r="DN18">
        <f>CO18</f>
        <v>61</v>
      </c>
      <c r="DP18">
        <f>LARGE($DA18:$DN18,COLUMNS($DP18:DP18))</f>
        <v>110</v>
      </c>
      <c r="DQ18">
        <f>LARGE($DA18:$DN18,COLUMNS($DP18:DQ18))</f>
        <v>101</v>
      </c>
      <c r="DR18">
        <f>LARGE($DA18:$DN18,COLUMNS($DP18:DR18))</f>
        <v>72</v>
      </c>
      <c r="DS18">
        <f>LARGE($DA18:$DN18,COLUMNS($DP18:DS18))</f>
        <v>69</v>
      </c>
      <c r="DT18">
        <f>LARGE($DA18:$DN18,COLUMNS($DP18:DT18))</f>
        <v>66</v>
      </c>
      <c r="DU18">
        <f>LARGE($DA18:$DN18,COLUMNS($DP18:DU18))</f>
        <v>65</v>
      </c>
      <c r="DV18">
        <f>LARGE($DA18:$DN18,COLUMNS($DP18:DV18))</f>
        <v>64</v>
      </c>
      <c r="DW18">
        <f>LARGE($DA18:$DN18,COLUMNS($DP18:DW18))</f>
        <v>62</v>
      </c>
      <c r="DX18">
        <f>LARGE($DA18:$DN18,COLUMNS($DP18:DX18))</f>
        <v>61</v>
      </c>
      <c r="DY18">
        <f>LARGE($DA18:$DN18,COLUMNS($DP18:DY18))</f>
        <v>59</v>
      </c>
      <c r="DZ18">
        <f>LARGE($DA18:$DN18,COLUMNS($DP18:DZ18))</f>
        <v>56</v>
      </c>
      <c r="EA18">
        <f>LARGE($DA18:$DN18,COLUMNS($DP18:EA18))</f>
        <v>49</v>
      </c>
      <c r="EB18">
        <f>LARGE($DA18:$DN18,COLUMNS($DP18:EB18))</f>
        <v>46</v>
      </c>
      <c r="EC18">
        <f>LARGE($DA18:$DN18,COLUMNS($DP18:EC18))</f>
        <v>32</v>
      </c>
      <c r="EE18">
        <f>BN18*0.75</f>
        <v>36.75</v>
      </c>
      <c r="EF18">
        <f>BO18*0.75</f>
        <v>36.75</v>
      </c>
      <c r="EG18">
        <f>BP18*0.75</f>
        <v>30</v>
      </c>
      <c r="EH18">
        <f>BQ18*0.75</f>
        <v>0</v>
      </c>
      <c r="EI18">
        <f>BR18*0.75</f>
        <v>0</v>
      </c>
      <c r="EJ18">
        <f>BS18*0.75</f>
        <v>0</v>
      </c>
      <c r="EK18">
        <f>BT18*0.75</f>
        <v>0</v>
      </c>
      <c r="EL18">
        <f>BU18*0.75</f>
        <v>0</v>
      </c>
      <c r="EM18">
        <f>CA18*0.75</f>
        <v>0.75</v>
      </c>
      <c r="EN18">
        <f>CB18*0.75</f>
        <v>0</v>
      </c>
      <c r="EO18">
        <f>CC18*0.75</f>
        <v>0</v>
      </c>
      <c r="EP18">
        <f>CD18*0.75</f>
        <v>0</v>
      </c>
      <c r="EQ18">
        <f>CE18*0.75</f>
        <v>0</v>
      </c>
      <c r="ER18">
        <f>CF18*0.75</f>
        <v>0</v>
      </c>
      <c r="ES18">
        <f>CG18*0.75</f>
        <v>0</v>
      </c>
      <c r="ET18">
        <f>CH18*0.75</f>
        <v>0</v>
      </c>
      <c r="EU18">
        <f>CI18*0.75</f>
        <v>0</v>
      </c>
      <c r="EV18">
        <f>CJ18*0.75</f>
        <v>0</v>
      </c>
      <c r="EW18">
        <f>CP18*0.75</f>
        <v>0</v>
      </c>
      <c r="EX18">
        <f>CQ18*0.75</f>
        <v>0</v>
      </c>
      <c r="EY18">
        <f>CR18*0.75</f>
        <v>0</v>
      </c>
      <c r="EZ18">
        <f>CS18*0.75</f>
        <v>0</v>
      </c>
      <c r="FA18">
        <f>CT18*0.75</f>
        <v>0</v>
      </c>
      <c r="FB18">
        <f>CU18*0.75</f>
        <v>0</v>
      </c>
      <c r="FC18">
        <f>CV18*0.75</f>
        <v>0</v>
      </c>
      <c r="FD18">
        <f>CW18*0.75</f>
        <v>0</v>
      </c>
      <c r="FE18">
        <f>CX18*0.75</f>
        <v>0</v>
      </c>
      <c r="FF18">
        <f>CY18*0.75</f>
        <v>0</v>
      </c>
      <c r="FH18">
        <f>LARGE($EE18:$FF18,COLUMNS($FH18:FH18))</f>
        <v>36.75</v>
      </c>
      <c r="FI18">
        <f>LARGE($EE18:$FF18,COLUMNS($FH18:FI18))</f>
        <v>36.75</v>
      </c>
      <c r="FJ18">
        <f>LARGE($EE18:$FF18,COLUMNS($FH18:FJ18))</f>
        <v>30</v>
      </c>
      <c r="FK18">
        <f>LARGE($EE18:$FF18,COLUMNS($FH18:FK18))</f>
        <v>0.75</v>
      </c>
      <c r="FL18">
        <f>LARGE($EE18:$FF18,COLUMNS($FH18:FL18))</f>
        <v>0</v>
      </c>
      <c r="FM18">
        <f>LARGE($EE18:$FF18,COLUMNS($FH18:FM18))</f>
        <v>0</v>
      </c>
      <c r="FN18">
        <f>LARGE($EE18:$FF18,COLUMNS($FH18:FN18))</f>
        <v>0</v>
      </c>
      <c r="FO18">
        <f>LARGE($EE18:$FF18,COLUMNS($FH18:FO18))</f>
        <v>0</v>
      </c>
      <c r="FP18">
        <f>LARGE($EE18:$FF18,COLUMNS($FH18:FP18))</f>
        <v>0</v>
      </c>
      <c r="FQ18">
        <f>LARGE($EE18:$FF18,COLUMNS($FH18:FQ18))</f>
        <v>0</v>
      </c>
      <c r="FS18">
        <f>DP18</f>
        <v>110</v>
      </c>
      <c r="FT18">
        <f>DQ18</f>
        <v>101</v>
      </c>
      <c r="FU18">
        <f>DR18</f>
        <v>72</v>
      </c>
      <c r="FV18">
        <f>DS18</f>
        <v>69</v>
      </c>
      <c r="FW18">
        <f>DT18</f>
        <v>66</v>
      </c>
      <c r="FX18">
        <f>DU18</f>
        <v>65</v>
      </c>
      <c r="FY18">
        <f>DV18</f>
        <v>64</v>
      </c>
      <c r="FZ18">
        <f>DW18</f>
        <v>62</v>
      </c>
      <c r="GA18">
        <f>DX18</f>
        <v>61</v>
      </c>
      <c r="GB18">
        <f>DY18</f>
        <v>59</v>
      </c>
      <c r="GC18">
        <f>DZ18</f>
        <v>56</v>
      </c>
      <c r="GD18">
        <f>EA18</f>
        <v>49</v>
      </c>
      <c r="GE18">
        <f>EB18</f>
        <v>46</v>
      </c>
      <c r="GF18">
        <f>EC18</f>
        <v>32</v>
      </c>
      <c r="GG18">
        <f>FH18</f>
        <v>36.75</v>
      </c>
      <c r="GH18">
        <f>FI18</f>
        <v>36.75</v>
      </c>
      <c r="GI18">
        <f>FJ18</f>
        <v>30</v>
      </c>
      <c r="GJ18">
        <f>FK18</f>
        <v>0.75</v>
      </c>
      <c r="GK18">
        <f>FL18</f>
        <v>0</v>
      </c>
      <c r="GL18">
        <f>FM18</f>
        <v>0</v>
      </c>
      <c r="GM18">
        <f>FN18</f>
        <v>0</v>
      </c>
      <c r="GN18">
        <f>FO18</f>
        <v>0</v>
      </c>
      <c r="GO18">
        <f>FP18</f>
        <v>0</v>
      </c>
      <c r="GP18">
        <f>FQ18</f>
        <v>0</v>
      </c>
      <c r="GR18">
        <f>LARGE($FS18:$GP18,COLUMNS($GR18:GR18))</f>
        <v>110</v>
      </c>
      <c r="GS18">
        <f>LARGE($FS18:$GP18,COLUMNS($GR18:GS18))</f>
        <v>101</v>
      </c>
      <c r="GT18">
        <f>LARGE($FS18:$GP18,COLUMNS($GR18:GT18))</f>
        <v>72</v>
      </c>
      <c r="GU18">
        <f>LARGE($FS18:$GP18,COLUMNS($GR18:GU18))</f>
        <v>69</v>
      </c>
      <c r="GV18">
        <f>LARGE($FS18:$GP18,COLUMNS($GR18:GV18))</f>
        <v>66</v>
      </c>
      <c r="GW18">
        <f>LARGE($FS18:$GP18,COLUMNS($GR18:GW18))</f>
        <v>65</v>
      </c>
      <c r="GX18">
        <f>LARGE($FS18:$GP18,COLUMNS($GR18:GX18))</f>
        <v>64</v>
      </c>
      <c r="GY18">
        <f>LARGE($FS18:$GP18,COLUMNS($GR18:GY18))</f>
        <v>62</v>
      </c>
      <c r="GZ18">
        <f>LARGE($FS18:$GP18,COLUMNS($GR18:GZ18))</f>
        <v>61</v>
      </c>
      <c r="HA18">
        <f>LARGE($FS18:$GP18,COLUMNS($GR18:HA18))</f>
        <v>59</v>
      </c>
      <c r="HB18">
        <f>LARGE($FS18:$GP18,COLUMNS($GR18:HB18))</f>
        <v>56</v>
      </c>
      <c r="HC18">
        <f>LARGE($FS18:$GP18,COLUMNS($GR18:HC18))</f>
        <v>49</v>
      </c>
      <c r="HD18">
        <f>LARGE($FS18:$GP18,COLUMNS($GR18:HD18))</f>
        <v>46</v>
      </c>
      <c r="HE18">
        <f>LARGE($FS18:$GP18,COLUMNS($GR18:HE18))</f>
        <v>36.75</v>
      </c>
    </row>
    <row r="19" spans="1:213" ht="15" customHeight="1">
      <c r="A19" s="57" t="s">
        <v>214</v>
      </c>
      <c r="B19" s="120">
        <f>COUNTIF(T19:BE19,"&gt;0")</f>
        <v>11</v>
      </c>
      <c r="C19" s="35">
        <f>SUM(T19:BE19)</f>
        <v>675</v>
      </c>
      <c r="D19" s="123">
        <f>SUM(_xlfn.DROP(GR19:HE19,,(D$2-14)))</f>
        <v>477</v>
      </c>
      <c r="E19" s="38">
        <f>C19/B19</f>
        <v>61.36363636363637</v>
      </c>
      <c r="F19" s="122">
        <f>COUNTIF(T19:BG19,110)</f>
        <v>1</v>
      </c>
      <c r="G19" s="38"/>
      <c r="H19" s="110">
        <f>COUNTIF(T19:AG19,"&gt;0")</f>
        <v>7</v>
      </c>
      <c r="I19" s="62">
        <f>SUM(BH19:BM19)</f>
        <v>477</v>
      </c>
      <c r="J19" s="110">
        <f>COUNTIF(AI19:AS19,"&gt;0")</f>
        <v>4</v>
      </c>
      <c r="K19" s="62">
        <f>SUM(BW19:BZ19)</f>
        <v>140</v>
      </c>
      <c r="L19" s="110">
        <f>COUNTIF(AU19:BE19,"&gt;0")</f>
        <v>0</v>
      </c>
      <c r="M19" s="109">
        <f>SUM(CL19:CO19)</f>
        <v>0</v>
      </c>
      <c r="N19" s="110">
        <f>28-COUNTIF(EE19:FF19,0)</f>
        <v>1</v>
      </c>
      <c r="O19" s="109">
        <f>SUM(EE19:FF19)</f>
        <v>43.5</v>
      </c>
      <c r="P19" s="20">
        <f>IF(MIN(H19,6)+MIN(J19,4)+MIN(L19,4)&gt;=D$2,0,D$2-MIN(H19,6)-MIN(J19,4)-MIN(L19,4))</f>
        <v>0</v>
      </c>
      <c r="Q19" s="20">
        <f>SUM(_xlfn.DROP(FG19:FQ19,,(-10+P19)))</f>
        <v>0</v>
      </c>
      <c r="R19" s="20"/>
      <c r="S19" s="20"/>
      <c r="T19" s="78"/>
      <c r="U19" s="78">
        <v>83</v>
      </c>
      <c r="V19" s="78">
        <v>110</v>
      </c>
      <c r="W19" s="47"/>
      <c r="X19" s="47"/>
      <c r="Y19" s="47"/>
      <c r="Z19" s="47"/>
      <c r="AA19" s="78"/>
      <c r="AB19" s="78">
        <v>75</v>
      </c>
      <c r="AC19" s="78">
        <v>58</v>
      </c>
      <c r="AD19" s="78">
        <v>74</v>
      </c>
      <c r="AE19" s="78">
        <v>68</v>
      </c>
      <c r="AF19" s="78">
        <v>67</v>
      </c>
      <c r="AG19" s="78"/>
      <c r="AH19" s="78"/>
      <c r="AI19" s="78"/>
      <c r="AJ19" s="78"/>
      <c r="AK19" s="78"/>
      <c r="AL19" s="78">
        <v>65</v>
      </c>
      <c r="AM19" s="49">
        <v>11</v>
      </c>
      <c r="AN19" s="78"/>
      <c r="AP19" s="78">
        <v>63</v>
      </c>
      <c r="AQ19" s="78"/>
      <c r="AS19" s="78">
        <v>1</v>
      </c>
      <c r="AT19" s="78"/>
      <c r="AU19" s="49"/>
      <c r="AV19" s="47"/>
      <c r="AW19" s="78"/>
      <c r="AX19" s="78"/>
      <c r="AY19" s="78"/>
      <c r="AZ19" s="79"/>
      <c r="BA19" s="79"/>
      <c r="BB19" s="79"/>
      <c r="BC19" s="79"/>
      <c r="BD19" s="79"/>
      <c r="BE19" s="79"/>
      <c r="BF19" s="79"/>
      <c r="BG19" s="79"/>
      <c r="BH19" s="92">
        <f>IF(ISERROR(LARGE($T19:$AG19,COLUMNS($BH19:BH19))),0,LARGE($T19:$AG19,COLUMNS($BH19:BH19)))</f>
        <v>110</v>
      </c>
      <c r="BI19" s="92">
        <f>IF(ISERROR(LARGE($T19:$AG19,COLUMNS($BH19:BI19))),0,LARGE($T19:$AG19,COLUMNS($BH19:BI19)))</f>
        <v>83</v>
      </c>
      <c r="BJ19" s="92">
        <f>IF(ISERROR(LARGE($T19:$AG19,COLUMNS($BH19:BJ19))),0,LARGE($T19:$AG19,COLUMNS($BH19:BJ19)))</f>
        <v>75</v>
      </c>
      <c r="BK19" s="92">
        <f>IF(ISERROR(LARGE($T19:$AG19,COLUMNS($BH19:BK19))),0,LARGE($T19:$AG19,COLUMNS($BH19:BK19)))</f>
        <v>74</v>
      </c>
      <c r="BL19" s="92">
        <f>IF(ISERROR(LARGE($T19:$AG19,COLUMNS($BH19:BL19))),0,LARGE($T19:$AG19,COLUMNS($BH19:BL19)))</f>
        <v>68</v>
      </c>
      <c r="BM19" s="92">
        <f>IF(ISERROR(LARGE($T19:$AG19,COLUMNS($BH19:BM19))),0,LARGE($T19:$AG19,COLUMNS($BH19:BM19)))</f>
        <v>67</v>
      </c>
      <c r="BN19" s="111">
        <f>IF(ISERROR(LARGE($T19:$AG19,COLUMNS($BH19:BN19))),0,LARGE($T19:$AG19,COLUMNS($BH19:BN19)))</f>
        <v>58</v>
      </c>
      <c r="BO19" s="111">
        <f>IF(ISERROR(LARGE($T19:$AG19,COLUMNS($BH19:BO19))),0,LARGE($T19:$AG19,COLUMNS($BH19:BO19)))</f>
        <v>0</v>
      </c>
      <c r="BP19" s="111">
        <f>IF(ISERROR(LARGE($T19:$AG19,COLUMNS($BH19:BP19))),0,LARGE($T19:$AG19,COLUMNS($BH19:BP19)))</f>
        <v>0</v>
      </c>
      <c r="BQ19" s="111">
        <f>IF(ISERROR(LARGE($T19:$AG19,COLUMNS($BH19:BQ19))),0,LARGE($T19:$AG19,COLUMNS($BH19:BQ19)))</f>
        <v>0</v>
      </c>
      <c r="BR19" s="111">
        <f>IF(ISERROR(LARGE($T19:$AG19,COLUMNS($BH19:BR19))),0,LARGE($T19:$AG19,COLUMNS($BH19:BR19)))</f>
        <v>0</v>
      </c>
      <c r="BS19" s="111">
        <f>IF(ISERROR(LARGE($T19:$AG19,COLUMNS($BH19:BS19))),0,LARGE($T19:$AG19,COLUMNS($BH19:BS19)))</f>
        <v>0</v>
      </c>
      <c r="BT19" s="111">
        <f>IF(ISERROR(LARGE($T19:$AG19,COLUMNS($BH19:BT19))),0,LARGE($T19:$AG19,COLUMNS($BH19:BT19)))</f>
        <v>0</v>
      </c>
      <c r="BU19" s="111">
        <f>IF(ISERROR(LARGE($T19:$AG19,COLUMNS($BH19:BU19))),0,LARGE($T19:$AG19,COLUMNS($BH19:BU19)))</f>
        <v>0</v>
      </c>
      <c r="BV19" s="92"/>
      <c r="BW19" s="92">
        <f>IF(ISERROR(LARGE($AI19:$AS19,COLUMNS($BW19:BW19))),0,LARGE($AI19:$AS19,COLUMNS($BW19:BW19)))</f>
        <v>65</v>
      </c>
      <c r="BX19" s="92">
        <f>IF(ISERROR(LARGE($AI19:$AS19,COLUMNS($BW19:BX19))),0,LARGE($AI19:$AS19,COLUMNS($BW19:BX19)))</f>
        <v>63</v>
      </c>
      <c r="BY19" s="92">
        <f>IF(ISERROR(LARGE($AI19:$AS19,COLUMNS($BW19:BY19))),0,LARGE($AI19:$AS19,COLUMNS($BW19:BY19)))</f>
        <v>11</v>
      </c>
      <c r="BZ19" s="92">
        <f>IF(ISERROR(LARGE($AI19:$AS19,COLUMNS($BW19:BZ19))),0,LARGE($AI19:$AS19,COLUMNS($BW19:BZ19)))</f>
        <v>1</v>
      </c>
      <c r="CA19" s="111">
        <f>IF(ISERROR(LARGE($AI19:$AS19,COLUMNS($BW19:CA19))),0,LARGE($AI19:$AS19,COLUMNS($BW19:CA19)))</f>
        <v>0</v>
      </c>
      <c r="CB19" s="111">
        <f>IF(ISERROR(LARGE($AI19:$AS19,COLUMNS($BW19:CB19))),0,LARGE($AI19:$AS19,COLUMNS($BW19:CB19)))</f>
        <v>0</v>
      </c>
      <c r="CC19" s="111">
        <f>IF(ISERROR(LARGE($AI19:$AS19,COLUMNS($BW19:CC19))),0,LARGE($AI19:$AS19,COLUMNS($BW19:CC19)))</f>
        <v>0</v>
      </c>
      <c r="CD19" s="111">
        <f>IF(ISERROR(LARGE($AI19:$AS19,COLUMNS($BW19:CD19))),0,LARGE($AI19:$AS19,COLUMNS($BW19:CD19)))</f>
        <v>0</v>
      </c>
      <c r="CE19" s="111">
        <f>IF(ISERROR(LARGE($AI19:$AS19,COLUMNS($BW19:CE19))),0,LARGE($AI19:$AS19,COLUMNS($BW19:CE19)))</f>
        <v>0</v>
      </c>
      <c r="CF19" s="111">
        <f>IF(ISERROR(LARGE($AI19:$AS19,COLUMNS($BW19:CF19))),0,LARGE($AI19:$AS19,COLUMNS($BW19:CF19)))</f>
        <v>0</v>
      </c>
      <c r="CG19" s="111">
        <f>IF(ISERROR(LARGE($AI19:$AS19,COLUMNS($BW19:CG19))),0,LARGE($AI19:$AS19,COLUMNS($BW19:CG19)))</f>
        <v>0</v>
      </c>
      <c r="CH19" s="111">
        <f>IF(ISERROR(LARGE($AI19:$AS19,COLUMNS($BW19:CH19))),0,LARGE($AI19:$AS19,COLUMNS($BW19:CH19)))</f>
        <v>0</v>
      </c>
      <c r="CI19" s="111">
        <f>IF(ISERROR(LARGE($AI19:$AS19,COLUMNS($BW19:CI19))),0,LARGE($AI19:$AS19,COLUMNS($BW19:CI19)))</f>
        <v>0</v>
      </c>
      <c r="CJ19" s="111">
        <f>IF(ISERROR(LARGE($AI19:$AS19,COLUMNS($BW19:CJ19))),0,LARGE($AI19:$AS19,COLUMNS($BW19:CJ19)))</f>
        <v>0</v>
      </c>
      <c r="CK19" s="92"/>
      <c r="CL19" s="92">
        <f>IF(ISERROR(LARGE($AU19:$BE19,COLUMNS($CL19:CL19))),0,LARGE($AU19:$BE19,COLUMNS($CL19:CL19)))</f>
        <v>0</v>
      </c>
      <c r="CM19" s="92">
        <f>IF(ISERROR(LARGE($AU19:$BE19,COLUMNS($CL19:CM19))),0,LARGE($AU19:$BE19,COLUMNS($CL19:CM19)))</f>
        <v>0</v>
      </c>
      <c r="CN19" s="92">
        <f>IF(ISERROR(LARGE($AU19:$BE19,COLUMNS($CL19:CN19))),0,LARGE($AU19:$BE19,COLUMNS($CL19:CN19)))</f>
        <v>0</v>
      </c>
      <c r="CO19" s="92">
        <f>IF(ISERROR(LARGE($AU19:$BE19,COLUMNS($CL19:CO19))),0,LARGE($AU19:$BE19,COLUMNS($CL19:CO19)))</f>
        <v>0</v>
      </c>
      <c r="CP19" s="111">
        <f>IF(ISERROR(LARGE($AU19:$BE19,COLUMNS($CL19:CP19))),0,LARGE($AU19:$BE19,COLUMNS($CL19:CP19)))</f>
        <v>0</v>
      </c>
      <c r="CQ19" s="111">
        <f>IF(ISERROR(LARGE($AU19:$BE19,COLUMNS($CL19:CQ19))),0,LARGE($AU19:$BE19,COLUMNS($CL19:CQ19)))</f>
        <v>0</v>
      </c>
      <c r="CR19" s="111">
        <f>IF(ISERROR(LARGE($AU19:$BE19,COLUMNS($CL19:CR19))),0,LARGE($AU19:$BE19,COLUMNS($CL19:CR19)))</f>
        <v>0</v>
      </c>
      <c r="CS19" s="111">
        <f>IF(ISERROR(LARGE($AU19:$BE19,COLUMNS($CL19:CS19))),0,LARGE($AU19:$BE19,COLUMNS($CL19:CS19)))</f>
        <v>0</v>
      </c>
      <c r="CT19" s="111">
        <f>IF(ISERROR(LARGE($AU19:$BE19,COLUMNS($CL19:CT19))),0,LARGE($AU19:$BE19,COLUMNS($CL19:CT19)))</f>
        <v>0</v>
      </c>
      <c r="CU19" s="111">
        <f>IF(ISERROR(LARGE($AU19:$BE19,COLUMNS($CL19:CU19))),0,LARGE($AU19:$BE19,COLUMNS($CL19:CU19)))</f>
        <v>0</v>
      </c>
      <c r="CV19" s="111">
        <f>IF(ISERROR(LARGE($AU19:$BE19,COLUMNS($CL19:CV19))),0,LARGE($AU19:$BE19,COLUMNS($CL19:CV19)))</f>
        <v>0</v>
      </c>
      <c r="CW19" s="111">
        <f>IF(ISERROR(LARGE($AU19:$BE19,COLUMNS($CL19:CW19))),0,LARGE($AU19:$BE19,COLUMNS($CL19:CW19)))</f>
        <v>0</v>
      </c>
      <c r="CX19" s="111">
        <f>IF(ISERROR(LARGE($AU19:$BE19,COLUMNS($CL19:CX19))),0,LARGE($AU19:$BE19,COLUMNS($CL19:CX19)))</f>
        <v>0</v>
      </c>
      <c r="CY19" s="111">
        <f>IF(ISERROR(LARGE($AU19:$BE19,COLUMNS($CL19:CY19))),0,LARGE($AU19:$BE19,COLUMNS($CL19:CY19)))</f>
        <v>0</v>
      </c>
      <c r="DA19" s="113">
        <f>BH19</f>
        <v>110</v>
      </c>
      <c r="DB19" s="113">
        <f>BI19</f>
        <v>83</v>
      </c>
      <c r="DC19" s="113">
        <f>BJ19</f>
        <v>75</v>
      </c>
      <c r="DD19" s="113">
        <f>BK19</f>
        <v>74</v>
      </c>
      <c r="DE19" s="113">
        <f>BL19</f>
        <v>68</v>
      </c>
      <c r="DF19" s="113">
        <f>BM19</f>
        <v>67</v>
      </c>
      <c r="DG19">
        <f>BW19</f>
        <v>65</v>
      </c>
      <c r="DH19">
        <f>BX19</f>
        <v>63</v>
      </c>
      <c r="DI19">
        <f>BY19</f>
        <v>11</v>
      </c>
      <c r="DJ19">
        <f>BZ19</f>
        <v>1</v>
      </c>
      <c r="DK19">
        <f>CL19</f>
        <v>0</v>
      </c>
      <c r="DL19">
        <f>CM19</f>
        <v>0</v>
      </c>
      <c r="DM19">
        <f>CN19</f>
        <v>0</v>
      </c>
      <c r="DN19">
        <f>CO19</f>
        <v>0</v>
      </c>
      <c r="DP19">
        <f>LARGE($DA19:$DN19,COLUMNS($DP19:DP19))</f>
        <v>110</v>
      </c>
      <c r="DQ19">
        <f>LARGE($DA19:$DN19,COLUMNS($DP19:DQ19))</f>
        <v>83</v>
      </c>
      <c r="DR19">
        <f>LARGE($DA19:$DN19,COLUMNS($DP19:DR19))</f>
        <v>75</v>
      </c>
      <c r="DS19">
        <f>LARGE($DA19:$DN19,COLUMNS($DP19:DS19))</f>
        <v>74</v>
      </c>
      <c r="DT19">
        <f>LARGE($DA19:$DN19,COLUMNS($DP19:DT19))</f>
        <v>68</v>
      </c>
      <c r="DU19">
        <f>LARGE($DA19:$DN19,COLUMNS($DP19:DU19))</f>
        <v>67</v>
      </c>
      <c r="DV19">
        <f>LARGE($DA19:$DN19,COLUMNS($DP19:DV19))</f>
        <v>65</v>
      </c>
      <c r="DW19">
        <f>LARGE($DA19:$DN19,COLUMNS($DP19:DW19))</f>
        <v>63</v>
      </c>
      <c r="DX19">
        <f>LARGE($DA19:$DN19,COLUMNS($DP19:DX19))</f>
        <v>11</v>
      </c>
      <c r="DY19">
        <f>LARGE($DA19:$DN19,COLUMNS($DP19:DY19))</f>
        <v>1</v>
      </c>
      <c r="DZ19">
        <f>LARGE($DA19:$DN19,COLUMNS($DP19:DZ19))</f>
        <v>0</v>
      </c>
      <c r="EA19">
        <f>LARGE($DA19:$DN19,COLUMNS($DP19:EA19))</f>
        <v>0</v>
      </c>
      <c r="EB19">
        <f>LARGE($DA19:$DN19,COLUMNS($DP19:EB19))</f>
        <v>0</v>
      </c>
      <c r="EC19">
        <f>LARGE($DA19:$DN19,COLUMNS($DP19:EC19))</f>
        <v>0</v>
      </c>
      <c r="EE19">
        <f>BN19*0.75</f>
        <v>43.5</v>
      </c>
      <c r="EF19">
        <f>BO19*0.75</f>
        <v>0</v>
      </c>
      <c r="EG19">
        <f>BP19*0.75</f>
        <v>0</v>
      </c>
      <c r="EH19">
        <f>BQ19*0.75</f>
        <v>0</v>
      </c>
      <c r="EI19">
        <f>BR19*0.75</f>
        <v>0</v>
      </c>
      <c r="EJ19">
        <f>BS19*0.75</f>
        <v>0</v>
      </c>
      <c r="EK19">
        <f>BT19*0.75</f>
        <v>0</v>
      </c>
      <c r="EL19">
        <f>BU19*0.75</f>
        <v>0</v>
      </c>
      <c r="EM19">
        <f>CA19*0.75</f>
        <v>0</v>
      </c>
      <c r="EN19">
        <f>CB19*0.75</f>
        <v>0</v>
      </c>
      <c r="EO19">
        <f>CC19*0.75</f>
        <v>0</v>
      </c>
      <c r="EP19">
        <f>CD19*0.75</f>
        <v>0</v>
      </c>
      <c r="EQ19">
        <f>CE19*0.75</f>
        <v>0</v>
      </c>
      <c r="ER19">
        <f>CF19*0.75</f>
        <v>0</v>
      </c>
      <c r="ES19">
        <f>CG19*0.75</f>
        <v>0</v>
      </c>
      <c r="ET19">
        <f>CH19*0.75</f>
        <v>0</v>
      </c>
      <c r="EU19">
        <f>CI19*0.75</f>
        <v>0</v>
      </c>
      <c r="EV19">
        <f>CJ19*0.75</f>
        <v>0</v>
      </c>
      <c r="EW19">
        <f>CP19*0.75</f>
        <v>0</v>
      </c>
      <c r="EX19">
        <f>CQ19*0.75</f>
        <v>0</v>
      </c>
      <c r="EY19">
        <f>CR19*0.75</f>
        <v>0</v>
      </c>
      <c r="EZ19">
        <f>CS19*0.75</f>
        <v>0</v>
      </c>
      <c r="FA19">
        <f>CT19*0.75</f>
        <v>0</v>
      </c>
      <c r="FB19">
        <f>CU19*0.75</f>
        <v>0</v>
      </c>
      <c r="FC19">
        <f>CV19*0.75</f>
        <v>0</v>
      </c>
      <c r="FD19">
        <f>CW19*0.75</f>
        <v>0</v>
      </c>
      <c r="FE19">
        <f>CX19*0.75</f>
        <v>0</v>
      </c>
      <c r="FF19">
        <f>CY19*0.75</f>
        <v>0</v>
      </c>
      <c r="FH19">
        <f>LARGE($EE19:$FF19,COLUMNS($FH19:FH19))</f>
        <v>43.5</v>
      </c>
      <c r="FI19">
        <f>LARGE($EE19:$FF19,COLUMNS($FH19:FI19))</f>
        <v>0</v>
      </c>
      <c r="FJ19">
        <f>LARGE($EE19:$FF19,COLUMNS($FH19:FJ19))</f>
        <v>0</v>
      </c>
      <c r="FK19">
        <f>LARGE($EE19:$FF19,COLUMNS($FH19:FK19))</f>
        <v>0</v>
      </c>
      <c r="FL19">
        <f>LARGE($EE19:$FF19,COLUMNS($FH19:FL19))</f>
        <v>0</v>
      </c>
      <c r="FM19">
        <f>LARGE($EE19:$FF19,COLUMNS($FH19:FM19))</f>
        <v>0</v>
      </c>
      <c r="FN19">
        <f>LARGE($EE19:$FF19,COLUMNS($FH19:FN19))</f>
        <v>0</v>
      </c>
      <c r="FO19">
        <f>LARGE($EE19:$FF19,COLUMNS($FH19:FO19))</f>
        <v>0</v>
      </c>
      <c r="FP19">
        <f>LARGE($EE19:$FF19,COLUMNS($FH19:FP19))</f>
        <v>0</v>
      </c>
      <c r="FQ19">
        <f>LARGE($EE19:$FF19,COLUMNS($FH19:FQ19))</f>
        <v>0</v>
      </c>
      <c r="FS19">
        <f>DP19</f>
        <v>110</v>
      </c>
      <c r="FT19">
        <f>DQ19</f>
        <v>83</v>
      </c>
      <c r="FU19">
        <f>DR19</f>
        <v>75</v>
      </c>
      <c r="FV19">
        <f>DS19</f>
        <v>74</v>
      </c>
      <c r="FW19">
        <f>DT19</f>
        <v>68</v>
      </c>
      <c r="FX19">
        <f>DU19</f>
        <v>67</v>
      </c>
      <c r="FY19">
        <f>DV19</f>
        <v>65</v>
      </c>
      <c r="FZ19">
        <f>DW19</f>
        <v>63</v>
      </c>
      <c r="GA19">
        <f>DX19</f>
        <v>11</v>
      </c>
      <c r="GB19">
        <f>DY19</f>
        <v>1</v>
      </c>
      <c r="GC19">
        <f>DZ19</f>
        <v>0</v>
      </c>
      <c r="GD19">
        <f>EA19</f>
        <v>0</v>
      </c>
      <c r="GE19">
        <f>EB19</f>
        <v>0</v>
      </c>
      <c r="GF19">
        <f>EC19</f>
        <v>0</v>
      </c>
      <c r="GG19">
        <f>FH19</f>
        <v>43.5</v>
      </c>
      <c r="GH19">
        <f>FI19</f>
        <v>0</v>
      </c>
      <c r="GI19">
        <f>FJ19</f>
        <v>0</v>
      </c>
      <c r="GJ19">
        <f>FK19</f>
        <v>0</v>
      </c>
      <c r="GK19">
        <f>FL19</f>
        <v>0</v>
      </c>
      <c r="GL19">
        <f>FM19</f>
        <v>0</v>
      </c>
      <c r="GM19">
        <f>FN19</f>
        <v>0</v>
      </c>
      <c r="GN19">
        <f>FO19</f>
        <v>0</v>
      </c>
      <c r="GO19">
        <f>FP19</f>
        <v>0</v>
      </c>
      <c r="GP19">
        <f>FQ19</f>
        <v>0</v>
      </c>
      <c r="GR19">
        <f>LARGE($FS19:$GP19,COLUMNS($GR19:GR19))</f>
        <v>110</v>
      </c>
      <c r="GS19">
        <f>LARGE($FS19:$GP19,COLUMNS($GR19:GS19))</f>
        <v>83</v>
      </c>
      <c r="GT19">
        <f>LARGE($FS19:$GP19,COLUMNS($GR19:GT19))</f>
        <v>75</v>
      </c>
      <c r="GU19">
        <f>LARGE($FS19:$GP19,COLUMNS($GR19:GU19))</f>
        <v>74</v>
      </c>
      <c r="GV19">
        <f>LARGE($FS19:$GP19,COLUMNS($GR19:GV19))</f>
        <v>68</v>
      </c>
      <c r="GW19">
        <f>LARGE($FS19:$GP19,COLUMNS($GR19:GW19))</f>
        <v>67</v>
      </c>
      <c r="GX19">
        <f>LARGE($FS19:$GP19,COLUMNS($GR19:GX19))</f>
        <v>65</v>
      </c>
      <c r="GY19">
        <f>LARGE($FS19:$GP19,COLUMNS($GR19:GY19))</f>
        <v>63</v>
      </c>
      <c r="GZ19">
        <f>LARGE($FS19:$GP19,COLUMNS($GR19:GZ19))</f>
        <v>43.5</v>
      </c>
      <c r="HA19">
        <f>LARGE($FS19:$GP19,COLUMNS($GR19:HA19))</f>
        <v>11</v>
      </c>
      <c r="HB19">
        <f>LARGE($FS19:$GP19,COLUMNS($GR19:HB19))</f>
        <v>1</v>
      </c>
      <c r="HC19">
        <f>LARGE($FS19:$GP19,COLUMNS($GR19:HC19))</f>
        <v>0</v>
      </c>
      <c r="HD19">
        <f>LARGE($FS19:$GP19,COLUMNS($GR19:HD19))</f>
        <v>0</v>
      </c>
      <c r="HE19">
        <f>LARGE($FS19:$GP19,COLUMNS($GR19:HE19))</f>
        <v>0</v>
      </c>
    </row>
    <row r="20" spans="1:213" ht="15" customHeight="1">
      <c r="A20" s="57" t="s">
        <v>123</v>
      </c>
      <c r="B20" s="120">
        <f>COUNTIF(T20:BE20,"&gt;0")</f>
        <v>10</v>
      </c>
      <c r="C20" s="35">
        <f>SUM(T20:BE20)</f>
        <v>549</v>
      </c>
      <c r="D20" s="123">
        <f>SUM(_xlfn.DROP(GR20:HE20,,(D$2-14)))</f>
        <v>463</v>
      </c>
      <c r="E20" s="38">
        <f>C20/B20</f>
        <v>54.9</v>
      </c>
      <c r="F20" s="122">
        <f>COUNTIF(T20:BG20,110)</f>
        <v>0</v>
      </c>
      <c r="G20" s="38"/>
      <c r="H20" s="110">
        <f>COUNTIF(T20:AG20,"&gt;0")</f>
        <v>7</v>
      </c>
      <c r="I20" s="62">
        <f>SUM(BH20:BM20)</f>
        <v>445</v>
      </c>
      <c r="J20" s="110">
        <f>COUNTIF(AI20:AS20,"&gt;0")</f>
        <v>3</v>
      </c>
      <c r="K20" s="62">
        <f>SUM(BW20:BZ20)</f>
        <v>103</v>
      </c>
      <c r="L20" s="110">
        <f>COUNTIF(AU20:BE20,"&gt;0")</f>
        <v>0</v>
      </c>
      <c r="M20" s="109">
        <f>SUM(CL20:CO20)</f>
        <v>0</v>
      </c>
      <c r="N20" s="110">
        <f>28-COUNTIF(EE20:FF20,0)</f>
        <v>1</v>
      </c>
      <c r="O20" s="109">
        <f>SUM(EE20:FF20)</f>
        <v>0.75</v>
      </c>
      <c r="P20" s="20">
        <f>IF(MIN(H20,6)+MIN(J20,4)+MIN(L20,4)&gt;=D$2,0,D$2-MIN(H20,6)-MIN(J20,4)-MIN(L20,4))</f>
        <v>0</v>
      </c>
      <c r="Q20" s="20">
        <f>SUM(_xlfn.DROP(FG20:FQ20,,(-10+P20)))</f>
        <v>0</v>
      </c>
      <c r="R20" s="20"/>
      <c r="S20" s="20"/>
      <c r="T20" s="78">
        <v>68</v>
      </c>
      <c r="U20" s="36"/>
      <c r="V20" s="78">
        <v>56</v>
      </c>
      <c r="W20" s="36"/>
      <c r="X20" s="36"/>
      <c r="Y20" s="36"/>
      <c r="Z20" s="36"/>
      <c r="AA20" s="36">
        <v>81</v>
      </c>
      <c r="AB20" s="78">
        <v>1</v>
      </c>
      <c r="AC20" s="78">
        <v>85</v>
      </c>
      <c r="AD20" s="78">
        <v>92</v>
      </c>
      <c r="AE20" s="78"/>
      <c r="AF20" s="78">
        <v>63</v>
      </c>
      <c r="AG20" s="78"/>
      <c r="AH20" s="78"/>
      <c r="AI20" s="78"/>
      <c r="AJ20" s="78"/>
      <c r="AK20" s="78"/>
      <c r="AL20" s="78">
        <v>28</v>
      </c>
      <c r="AM20" s="49">
        <v>74</v>
      </c>
      <c r="AN20" s="49"/>
      <c r="AP20" s="78"/>
      <c r="AQ20" s="78"/>
      <c r="AS20" s="78">
        <v>1</v>
      </c>
      <c r="AT20" s="78"/>
      <c r="AU20" s="78"/>
      <c r="AV20" s="47"/>
      <c r="AW20" s="79"/>
      <c r="AX20" s="79"/>
      <c r="AY20" s="79"/>
      <c r="AZ20" s="79"/>
      <c r="BA20" s="79"/>
      <c r="BB20" s="47"/>
      <c r="BC20" s="47"/>
      <c r="BD20" s="47"/>
      <c r="BE20" s="47"/>
      <c r="BF20" s="47"/>
      <c r="BG20" s="47"/>
      <c r="BH20" s="92">
        <f>IF(ISERROR(LARGE($T20:$AG20,COLUMNS($BH20:BH20))),0,LARGE($T20:$AG20,COLUMNS($BH20:BH20)))</f>
        <v>92</v>
      </c>
      <c r="BI20" s="92">
        <f>IF(ISERROR(LARGE($T20:$AG20,COLUMNS($BH20:BI20))),0,LARGE($T20:$AG20,COLUMNS($BH20:BI20)))</f>
        <v>85</v>
      </c>
      <c r="BJ20" s="92">
        <f>IF(ISERROR(LARGE($T20:$AG20,COLUMNS($BH20:BJ20))),0,LARGE($T20:$AG20,COLUMNS($BH20:BJ20)))</f>
        <v>81</v>
      </c>
      <c r="BK20" s="92">
        <f>IF(ISERROR(LARGE($T20:$AG20,COLUMNS($BH20:BK20))),0,LARGE($T20:$AG20,COLUMNS($BH20:BK20)))</f>
        <v>68</v>
      </c>
      <c r="BL20" s="92">
        <f>IF(ISERROR(LARGE($T20:$AG20,COLUMNS($BH20:BL20))),0,LARGE($T20:$AG20,COLUMNS($BH20:BL20)))</f>
        <v>63</v>
      </c>
      <c r="BM20" s="92">
        <f>IF(ISERROR(LARGE($T20:$AG20,COLUMNS($BH20:BM20))),0,LARGE($T20:$AG20,COLUMNS($BH20:BM20)))</f>
        <v>56</v>
      </c>
      <c r="BN20" s="111">
        <f>IF(ISERROR(LARGE($T20:$AG20,COLUMNS($BH20:BN20))),0,LARGE($T20:$AG20,COLUMNS($BH20:BN20)))</f>
        <v>1</v>
      </c>
      <c r="BO20" s="111">
        <f>IF(ISERROR(LARGE($T20:$AG20,COLUMNS($BH20:BO20))),0,LARGE($T20:$AG20,COLUMNS($BH20:BO20)))</f>
        <v>0</v>
      </c>
      <c r="BP20" s="111">
        <f>IF(ISERROR(LARGE($T20:$AG20,COLUMNS($BH20:BP20))),0,LARGE($T20:$AG20,COLUMNS($BH20:BP20)))</f>
        <v>0</v>
      </c>
      <c r="BQ20" s="111">
        <f>IF(ISERROR(LARGE($T20:$AG20,COLUMNS($BH20:BQ20))),0,LARGE($T20:$AG20,COLUMNS($BH20:BQ20)))</f>
        <v>0</v>
      </c>
      <c r="BR20" s="111">
        <f>IF(ISERROR(LARGE($T20:$AG20,COLUMNS($BH20:BR20))),0,LARGE($T20:$AG20,COLUMNS($BH20:BR20)))</f>
        <v>0</v>
      </c>
      <c r="BS20" s="111">
        <f>IF(ISERROR(LARGE($T20:$AG20,COLUMNS($BH20:BS20))),0,LARGE($T20:$AG20,COLUMNS($BH20:BS20)))</f>
        <v>0</v>
      </c>
      <c r="BT20" s="111">
        <f>IF(ISERROR(LARGE($T20:$AG20,COLUMNS($BH20:BT20))),0,LARGE($T20:$AG20,COLUMNS($BH20:BT20)))</f>
        <v>0</v>
      </c>
      <c r="BU20" s="111">
        <f>IF(ISERROR(LARGE($T20:$AG20,COLUMNS($BH20:BU20))),0,LARGE($T20:$AG20,COLUMNS($BH20:BU20)))</f>
        <v>0</v>
      </c>
      <c r="BV20" s="92"/>
      <c r="BW20" s="92">
        <f>IF(ISERROR(LARGE($AI20:$AS20,COLUMNS($BW20:BW20))),0,LARGE($AI20:$AS20,COLUMNS($BW20:BW20)))</f>
        <v>74</v>
      </c>
      <c r="BX20" s="92">
        <f>IF(ISERROR(LARGE($AI20:$AS20,COLUMNS($BW20:BX20))),0,LARGE($AI20:$AS20,COLUMNS($BW20:BX20)))</f>
        <v>28</v>
      </c>
      <c r="BY20" s="92">
        <f>IF(ISERROR(LARGE($AI20:$AS20,COLUMNS($BW20:BY20))),0,LARGE($AI20:$AS20,COLUMNS($BW20:BY20)))</f>
        <v>1</v>
      </c>
      <c r="BZ20" s="92">
        <f>IF(ISERROR(LARGE($AI20:$AS20,COLUMNS($BW20:BZ20))),0,LARGE($AI20:$AS20,COLUMNS($BW20:BZ20)))</f>
        <v>0</v>
      </c>
      <c r="CA20" s="111">
        <f>IF(ISERROR(LARGE($AI20:$AS20,COLUMNS($BW20:CA20))),0,LARGE($AI20:$AS20,COLUMNS($BW20:CA20)))</f>
        <v>0</v>
      </c>
      <c r="CB20" s="111">
        <f>IF(ISERROR(LARGE($AI20:$AS20,COLUMNS($BW20:CB20))),0,LARGE($AI20:$AS20,COLUMNS($BW20:CB20)))</f>
        <v>0</v>
      </c>
      <c r="CC20" s="111">
        <f>IF(ISERROR(LARGE($AI20:$AS20,COLUMNS($BW20:CC20))),0,LARGE($AI20:$AS20,COLUMNS($BW20:CC20)))</f>
        <v>0</v>
      </c>
      <c r="CD20" s="111">
        <f>IF(ISERROR(LARGE($AI20:$AS20,COLUMNS($BW20:CD20))),0,LARGE($AI20:$AS20,COLUMNS($BW20:CD20)))</f>
        <v>0</v>
      </c>
      <c r="CE20" s="111">
        <f>IF(ISERROR(LARGE($AI20:$AS20,COLUMNS($BW20:CE20))),0,LARGE($AI20:$AS20,COLUMNS($BW20:CE20)))</f>
        <v>0</v>
      </c>
      <c r="CF20" s="111">
        <f>IF(ISERROR(LARGE($AI20:$AS20,COLUMNS($BW20:CF20))),0,LARGE($AI20:$AS20,COLUMNS($BW20:CF20)))</f>
        <v>0</v>
      </c>
      <c r="CG20" s="111">
        <f>IF(ISERROR(LARGE($AI20:$AS20,COLUMNS($BW20:CG20))),0,LARGE($AI20:$AS20,COLUMNS($BW20:CG20)))</f>
        <v>0</v>
      </c>
      <c r="CH20" s="111">
        <f>IF(ISERROR(LARGE($AI20:$AS20,COLUMNS($BW20:CH20))),0,LARGE($AI20:$AS20,COLUMNS($BW20:CH20)))</f>
        <v>0</v>
      </c>
      <c r="CI20" s="111">
        <f>IF(ISERROR(LARGE($AI20:$AS20,COLUMNS($BW20:CI20))),0,LARGE($AI20:$AS20,COLUMNS($BW20:CI20)))</f>
        <v>0</v>
      </c>
      <c r="CJ20" s="111">
        <f>IF(ISERROR(LARGE($AI20:$AS20,COLUMNS($BW20:CJ20))),0,LARGE($AI20:$AS20,COLUMNS($BW20:CJ20)))</f>
        <v>0</v>
      </c>
      <c r="CK20" s="92"/>
      <c r="CL20" s="92">
        <f>IF(ISERROR(LARGE($AU20:$BE20,COLUMNS($CL20:CL20))),0,LARGE($AU20:$BE20,COLUMNS($CL20:CL20)))</f>
        <v>0</v>
      </c>
      <c r="CM20" s="92">
        <f>IF(ISERROR(LARGE($AU20:$BE20,COLUMNS($CL20:CM20))),0,LARGE($AU20:$BE20,COLUMNS($CL20:CM20)))</f>
        <v>0</v>
      </c>
      <c r="CN20" s="92">
        <f>IF(ISERROR(LARGE($AU20:$BE20,COLUMNS($CL20:CN20))),0,LARGE($AU20:$BE20,COLUMNS($CL20:CN20)))</f>
        <v>0</v>
      </c>
      <c r="CO20" s="92">
        <f>IF(ISERROR(LARGE($AU20:$BE20,COLUMNS($CL20:CO20))),0,LARGE($AU20:$BE20,COLUMNS($CL20:CO20)))</f>
        <v>0</v>
      </c>
      <c r="CP20" s="111">
        <f>IF(ISERROR(LARGE($AU20:$BE20,COLUMNS($CL20:CP20))),0,LARGE($AU20:$BE20,COLUMNS($CL20:CP20)))</f>
        <v>0</v>
      </c>
      <c r="CQ20" s="111">
        <f>IF(ISERROR(LARGE($AU20:$BE20,COLUMNS($CL20:CQ20))),0,LARGE($AU20:$BE20,COLUMNS($CL20:CQ20)))</f>
        <v>0</v>
      </c>
      <c r="CR20" s="111">
        <f>IF(ISERROR(LARGE($AU20:$BE20,COLUMNS($CL20:CR20))),0,LARGE($AU20:$BE20,COLUMNS($CL20:CR20)))</f>
        <v>0</v>
      </c>
      <c r="CS20" s="111">
        <f>IF(ISERROR(LARGE($AU20:$BE20,COLUMNS($CL20:CS20))),0,LARGE($AU20:$BE20,COLUMNS($CL20:CS20)))</f>
        <v>0</v>
      </c>
      <c r="CT20" s="111">
        <f>IF(ISERROR(LARGE($AU20:$BE20,COLUMNS($CL20:CT20))),0,LARGE($AU20:$BE20,COLUMNS($CL20:CT20)))</f>
        <v>0</v>
      </c>
      <c r="CU20" s="111">
        <f>IF(ISERROR(LARGE($AU20:$BE20,COLUMNS($CL20:CU20))),0,LARGE($AU20:$BE20,COLUMNS($CL20:CU20)))</f>
        <v>0</v>
      </c>
      <c r="CV20" s="111">
        <f>IF(ISERROR(LARGE($AU20:$BE20,COLUMNS($CL20:CV20))),0,LARGE($AU20:$BE20,COLUMNS($CL20:CV20)))</f>
        <v>0</v>
      </c>
      <c r="CW20" s="111">
        <f>IF(ISERROR(LARGE($AU20:$BE20,COLUMNS($CL20:CW20))),0,LARGE($AU20:$BE20,COLUMNS($CL20:CW20)))</f>
        <v>0</v>
      </c>
      <c r="CX20" s="111">
        <f>IF(ISERROR(LARGE($AU20:$BE20,COLUMNS($CL20:CX20))),0,LARGE($AU20:$BE20,COLUMNS($CL20:CX20)))</f>
        <v>0</v>
      </c>
      <c r="CY20" s="111">
        <f>IF(ISERROR(LARGE($AU20:$BE20,COLUMNS($CL20:CY20))),0,LARGE($AU20:$BE20,COLUMNS($CL20:CY20)))</f>
        <v>0</v>
      </c>
      <c r="DA20" s="113">
        <f>BH20</f>
        <v>92</v>
      </c>
      <c r="DB20" s="113">
        <f>BI20</f>
        <v>85</v>
      </c>
      <c r="DC20" s="113">
        <f>BJ20</f>
        <v>81</v>
      </c>
      <c r="DD20" s="113">
        <f>BK20</f>
        <v>68</v>
      </c>
      <c r="DE20" s="113">
        <f>BL20</f>
        <v>63</v>
      </c>
      <c r="DF20" s="113">
        <f>BM20</f>
        <v>56</v>
      </c>
      <c r="DG20">
        <f>BW20</f>
        <v>74</v>
      </c>
      <c r="DH20">
        <f>BX20</f>
        <v>28</v>
      </c>
      <c r="DI20">
        <f>BY20</f>
        <v>1</v>
      </c>
      <c r="DJ20">
        <f>BZ20</f>
        <v>0</v>
      </c>
      <c r="DK20">
        <f>CL20</f>
        <v>0</v>
      </c>
      <c r="DL20">
        <f>CM20</f>
        <v>0</v>
      </c>
      <c r="DM20">
        <f>CN20</f>
        <v>0</v>
      </c>
      <c r="DN20">
        <f>CO20</f>
        <v>0</v>
      </c>
      <c r="DP20">
        <f>LARGE($DA20:$DN20,COLUMNS($DP20:DP20))</f>
        <v>92</v>
      </c>
      <c r="DQ20">
        <f>LARGE($DA20:$DN20,COLUMNS($DP20:DQ20))</f>
        <v>85</v>
      </c>
      <c r="DR20">
        <f>LARGE($DA20:$DN20,COLUMNS($DP20:DR20))</f>
        <v>81</v>
      </c>
      <c r="DS20">
        <f>LARGE($DA20:$DN20,COLUMNS($DP20:DS20))</f>
        <v>74</v>
      </c>
      <c r="DT20">
        <f>LARGE($DA20:$DN20,COLUMNS($DP20:DT20))</f>
        <v>68</v>
      </c>
      <c r="DU20">
        <f>LARGE($DA20:$DN20,COLUMNS($DP20:DU20))</f>
        <v>63</v>
      </c>
      <c r="DV20">
        <f>LARGE($DA20:$DN20,COLUMNS($DP20:DV20))</f>
        <v>56</v>
      </c>
      <c r="DW20">
        <f>LARGE($DA20:$DN20,COLUMNS($DP20:DW20))</f>
        <v>28</v>
      </c>
      <c r="DX20">
        <f>LARGE($DA20:$DN20,COLUMNS($DP20:DX20))</f>
        <v>1</v>
      </c>
      <c r="DY20">
        <f>LARGE($DA20:$DN20,COLUMNS($DP20:DY20))</f>
        <v>0</v>
      </c>
      <c r="DZ20">
        <f>LARGE($DA20:$DN20,COLUMNS($DP20:DZ20))</f>
        <v>0</v>
      </c>
      <c r="EA20">
        <f>LARGE($DA20:$DN20,COLUMNS($DP20:EA20))</f>
        <v>0</v>
      </c>
      <c r="EB20">
        <f>LARGE($DA20:$DN20,COLUMNS($DP20:EB20))</f>
        <v>0</v>
      </c>
      <c r="EC20">
        <f>LARGE($DA20:$DN20,COLUMNS($DP20:EC20))</f>
        <v>0</v>
      </c>
      <c r="EE20">
        <f>BN20*0.75</f>
        <v>0.75</v>
      </c>
      <c r="EF20">
        <f>BO20*0.75</f>
        <v>0</v>
      </c>
      <c r="EG20">
        <f>BP20*0.75</f>
        <v>0</v>
      </c>
      <c r="EH20">
        <f>BQ20*0.75</f>
        <v>0</v>
      </c>
      <c r="EI20">
        <f>BR20*0.75</f>
        <v>0</v>
      </c>
      <c r="EJ20">
        <f>BS20*0.75</f>
        <v>0</v>
      </c>
      <c r="EK20">
        <f>BT20*0.75</f>
        <v>0</v>
      </c>
      <c r="EL20">
        <f>BU20*0.75</f>
        <v>0</v>
      </c>
      <c r="EM20">
        <f>CA20*0.75</f>
        <v>0</v>
      </c>
      <c r="EN20">
        <f>CB20*0.75</f>
        <v>0</v>
      </c>
      <c r="EO20">
        <f>CC20*0.75</f>
        <v>0</v>
      </c>
      <c r="EP20">
        <f>CD20*0.75</f>
        <v>0</v>
      </c>
      <c r="EQ20">
        <f>CE20*0.75</f>
        <v>0</v>
      </c>
      <c r="ER20">
        <f>CF20*0.75</f>
        <v>0</v>
      </c>
      <c r="ES20">
        <f>CG20*0.75</f>
        <v>0</v>
      </c>
      <c r="ET20">
        <f>CH20*0.75</f>
        <v>0</v>
      </c>
      <c r="EU20">
        <f>CI20*0.75</f>
        <v>0</v>
      </c>
      <c r="EV20">
        <f>CJ20*0.75</f>
        <v>0</v>
      </c>
      <c r="EW20">
        <f>CP20*0.75</f>
        <v>0</v>
      </c>
      <c r="EX20">
        <f>CQ20*0.75</f>
        <v>0</v>
      </c>
      <c r="EY20">
        <f>CR20*0.75</f>
        <v>0</v>
      </c>
      <c r="EZ20">
        <f>CS20*0.75</f>
        <v>0</v>
      </c>
      <c r="FA20">
        <f>CT20*0.75</f>
        <v>0</v>
      </c>
      <c r="FB20">
        <f>CU20*0.75</f>
        <v>0</v>
      </c>
      <c r="FC20">
        <f>CV20*0.75</f>
        <v>0</v>
      </c>
      <c r="FD20">
        <f>CW20*0.75</f>
        <v>0</v>
      </c>
      <c r="FE20">
        <f>CX20*0.75</f>
        <v>0</v>
      </c>
      <c r="FF20">
        <f>CY20*0.75</f>
        <v>0</v>
      </c>
      <c r="FH20">
        <f>LARGE($EE20:$FF20,COLUMNS($FH20:FH20))</f>
        <v>0.75</v>
      </c>
      <c r="FI20">
        <f>LARGE($EE20:$FF20,COLUMNS($FH20:FI20))</f>
        <v>0</v>
      </c>
      <c r="FJ20">
        <f>LARGE($EE20:$FF20,COLUMNS($FH20:FJ20))</f>
        <v>0</v>
      </c>
      <c r="FK20">
        <f>LARGE($EE20:$FF20,COLUMNS($FH20:FK20))</f>
        <v>0</v>
      </c>
      <c r="FL20">
        <f>LARGE($EE20:$FF20,COLUMNS($FH20:FL20))</f>
        <v>0</v>
      </c>
      <c r="FM20">
        <f>LARGE($EE20:$FF20,COLUMNS($FH20:FM20))</f>
        <v>0</v>
      </c>
      <c r="FN20">
        <f>LARGE($EE20:$FF20,COLUMNS($FH20:FN20))</f>
        <v>0</v>
      </c>
      <c r="FO20">
        <f>LARGE($EE20:$FF20,COLUMNS($FH20:FO20))</f>
        <v>0</v>
      </c>
      <c r="FP20">
        <f>LARGE($EE20:$FF20,COLUMNS($FH20:FP20))</f>
        <v>0</v>
      </c>
      <c r="FQ20">
        <f>LARGE($EE20:$FF20,COLUMNS($FH20:FQ20))</f>
        <v>0</v>
      </c>
      <c r="FS20">
        <f>DP20</f>
        <v>92</v>
      </c>
      <c r="FT20">
        <f>DQ20</f>
        <v>85</v>
      </c>
      <c r="FU20">
        <f>DR20</f>
        <v>81</v>
      </c>
      <c r="FV20">
        <f>DS20</f>
        <v>74</v>
      </c>
      <c r="FW20">
        <f>DT20</f>
        <v>68</v>
      </c>
      <c r="FX20">
        <f>DU20</f>
        <v>63</v>
      </c>
      <c r="FY20">
        <f>DV20</f>
        <v>56</v>
      </c>
      <c r="FZ20">
        <f>DW20</f>
        <v>28</v>
      </c>
      <c r="GA20">
        <f>DX20</f>
        <v>1</v>
      </c>
      <c r="GB20">
        <f>DY20</f>
        <v>0</v>
      </c>
      <c r="GC20">
        <f>DZ20</f>
        <v>0</v>
      </c>
      <c r="GD20">
        <f>EA20</f>
        <v>0</v>
      </c>
      <c r="GE20">
        <f>EB20</f>
        <v>0</v>
      </c>
      <c r="GF20">
        <f>EC20</f>
        <v>0</v>
      </c>
      <c r="GG20">
        <f>FH20</f>
        <v>0.75</v>
      </c>
      <c r="GH20">
        <f>FI20</f>
        <v>0</v>
      </c>
      <c r="GI20">
        <f>FJ20</f>
        <v>0</v>
      </c>
      <c r="GJ20">
        <f>FK20</f>
        <v>0</v>
      </c>
      <c r="GK20">
        <f>FL20</f>
        <v>0</v>
      </c>
      <c r="GL20">
        <f>FM20</f>
        <v>0</v>
      </c>
      <c r="GM20">
        <f>FN20</f>
        <v>0</v>
      </c>
      <c r="GN20">
        <f>FO20</f>
        <v>0</v>
      </c>
      <c r="GO20">
        <f>FP20</f>
        <v>0</v>
      </c>
      <c r="GP20">
        <f>FQ20</f>
        <v>0</v>
      </c>
      <c r="GR20">
        <f>LARGE($FS20:$GP20,COLUMNS($GR20:GR20))</f>
        <v>92</v>
      </c>
      <c r="GS20">
        <f>LARGE($FS20:$GP20,COLUMNS($GR20:GS20))</f>
        <v>85</v>
      </c>
      <c r="GT20">
        <f>LARGE($FS20:$GP20,COLUMNS($GR20:GT20))</f>
        <v>81</v>
      </c>
      <c r="GU20">
        <f>LARGE($FS20:$GP20,COLUMNS($GR20:GU20))</f>
        <v>74</v>
      </c>
      <c r="GV20">
        <f>LARGE($FS20:$GP20,COLUMNS($GR20:GV20))</f>
        <v>68</v>
      </c>
      <c r="GW20">
        <f>LARGE($FS20:$GP20,COLUMNS($GR20:GW20))</f>
        <v>63</v>
      </c>
      <c r="GX20">
        <f>LARGE($FS20:$GP20,COLUMNS($GR20:GX20))</f>
        <v>56</v>
      </c>
      <c r="GY20">
        <f>LARGE($FS20:$GP20,COLUMNS($GR20:GY20))</f>
        <v>28</v>
      </c>
      <c r="GZ20">
        <f>LARGE($FS20:$GP20,COLUMNS($GR20:GZ20))</f>
        <v>1</v>
      </c>
      <c r="HA20">
        <f>LARGE($FS20:$GP20,COLUMNS($GR20:HA20))</f>
        <v>0.75</v>
      </c>
      <c r="HB20">
        <f>LARGE($FS20:$GP20,COLUMNS($GR20:HB20))</f>
        <v>0</v>
      </c>
      <c r="HC20">
        <f>LARGE($FS20:$GP20,COLUMNS($GR20:HC20))</f>
        <v>0</v>
      </c>
      <c r="HD20">
        <f>LARGE($FS20:$GP20,COLUMNS($GR20:HD20))</f>
        <v>0</v>
      </c>
      <c r="HE20">
        <f>LARGE($FS20:$GP20,COLUMNS($GR20:HE20))</f>
        <v>0</v>
      </c>
    </row>
    <row r="21" spans="1:213" ht="15" customHeight="1">
      <c r="A21" s="57" t="s">
        <v>141</v>
      </c>
      <c r="B21" s="120">
        <f>COUNTIF(T21:BE21,"&gt;0")</f>
        <v>11</v>
      </c>
      <c r="C21" s="35">
        <f>SUM(T21:BE21)</f>
        <v>690</v>
      </c>
      <c r="D21" s="123">
        <f>SUM(_xlfn.DROP(GR21:HE21,,(D$2-14)))</f>
        <v>462</v>
      </c>
      <c r="E21" s="38">
        <f>C21/B21</f>
        <v>62.72727272727273</v>
      </c>
      <c r="F21" s="122">
        <f>COUNTIF(T21:BG21,110)</f>
        <v>0</v>
      </c>
      <c r="G21" s="38"/>
      <c r="H21" s="110">
        <f>COUNTIF(T21:AG21,"&gt;0")</f>
        <v>8</v>
      </c>
      <c r="I21" s="62">
        <f>SUM(BH21:BM21)</f>
        <v>416</v>
      </c>
      <c r="J21" s="110">
        <f>COUNTIF(AI21:AS21,"&gt;0")</f>
        <v>3</v>
      </c>
      <c r="K21" s="62">
        <f>SUM(BW21:BZ21)</f>
        <v>171</v>
      </c>
      <c r="L21" s="110">
        <f>COUNTIF(AU21:BE21,"&gt;0")</f>
        <v>0</v>
      </c>
      <c r="M21" s="109">
        <f>SUM(CL21:CO21)</f>
        <v>0</v>
      </c>
      <c r="N21" s="110">
        <f>28-COUNTIF(EE21:FF21,0)</f>
        <v>2</v>
      </c>
      <c r="O21" s="109">
        <f>SUM(EE21:FF21)</f>
        <v>77.25</v>
      </c>
      <c r="P21" s="20">
        <f>IF(MIN(H21,6)+MIN(J21,4)+MIN(L21,4)&gt;=D$2,0,D$2-MIN(H21,6)-MIN(J21,4)-MIN(L21,4))</f>
        <v>0</v>
      </c>
      <c r="Q21" s="20">
        <f>SUM(_xlfn.DROP(FG21:FQ21,,(-10+P21)))</f>
        <v>0</v>
      </c>
      <c r="R21" s="20"/>
      <c r="S21" s="20"/>
      <c r="T21" s="78">
        <v>53</v>
      </c>
      <c r="U21" s="81">
        <v>77</v>
      </c>
      <c r="V21" s="78"/>
      <c r="W21" s="47"/>
      <c r="X21" s="47"/>
      <c r="Y21" s="47"/>
      <c r="Z21" s="47"/>
      <c r="AA21" s="78">
        <v>69</v>
      </c>
      <c r="AB21" s="78">
        <v>68</v>
      </c>
      <c r="AC21" s="78">
        <v>56</v>
      </c>
      <c r="AD21" s="78">
        <v>69</v>
      </c>
      <c r="AE21" s="78">
        <v>77</v>
      </c>
      <c r="AF21" s="78">
        <v>50</v>
      </c>
      <c r="AG21" s="78"/>
      <c r="AH21" s="78"/>
      <c r="AI21" s="78"/>
      <c r="AJ21" s="78"/>
      <c r="AK21" s="78"/>
      <c r="AL21" s="78"/>
      <c r="AM21" s="49">
        <v>1</v>
      </c>
      <c r="AN21" s="49"/>
      <c r="AP21" s="78"/>
      <c r="AQ21" s="78">
        <v>80</v>
      </c>
      <c r="AS21" s="78">
        <v>90</v>
      </c>
      <c r="AT21" s="78"/>
      <c r="AU21" s="47"/>
      <c r="AV21" s="47"/>
      <c r="AW21" s="79"/>
      <c r="AX21" s="79"/>
      <c r="AY21" s="79"/>
      <c r="AZ21" s="79"/>
      <c r="BA21" s="79"/>
      <c r="BB21" s="79"/>
      <c r="BC21" s="47"/>
      <c r="BD21" s="47"/>
      <c r="BE21" s="47"/>
      <c r="BF21" s="47"/>
      <c r="BG21" s="47"/>
      <c r="BH21" s="92">
        <f>IF(ISERROR(LARGE($T21:$AG21,COLUMNS($BH21:BH21))),0,LARGE($T21:$AG21,COLUMNS($BH21:BH21)))</f>
        <v>77</v>
      </c>
      <c r="BI21" s="92">
        <f>IF(ISERROR(LARGE($T21:$AG21,COLUMNS($BH21:BI21))),0,LARGE($T21:$AG21,COLUMNS($BH21:BI21)))</f>
        <v>77</v>
      </c>
      <c r="BJ21" s="92">
        <f>IF(ISERROR(LARGE($T21:$AG21,COLUMNS($BH21:BJ21))),0,LARGE($T21:$AG21,COLUMNS($BH21:BJ21)))</f>
        <v>69</v>
      </c>
      <c r="BK21" s="92">
        <f>IF(ISERROR(LARGE($T21:$AG21,COLUMNS($BH21:BK21))),0,LARGE($T21:$AG21,COLUMNS($BH21:BK21)))</f>
        <v>69</v>
      </c>
      <c r="BL21" s="92">
        <f>IF(ISERROR(LARGE($T21:$AG21,COLUMNS($BH21:BL21))),0,LARGE($T21:$AG21,COLUMNS($BH21:BL21)))</f>
        <v>68</v>
      </c>
      <c r="BM21" s="92">
        <f>IF(ISERROR(LARGE($T21:$AG21,COLUMNS($BH21:BM21))),0,LARGE($T21:$AG21,COLUMNS($BH21:BM21)))</f>
        <v>56</v>
      </c>
      <c r="BN21" s="111">
        <f>IF(ISERROR(LARGE($T21:$AG21,COLUMNS($BH21:BN21))),0,LARGE($T21:$AG21,COLUMNS($BH21:BN21)))</f>
        <v>53</v>
      </c>
      <c r="BO21" s="111">
        <f>IF(ISERROR(LARGE($T21:$AG21,COLUMNS($BH21:BO21))),0,LARGE($T21:$AG21,COLUMNS($BH21:BO21)))</f>
        <v>50</v>
      </c>
      <c r="BP21" s="111">
        <f>IF(ISERROR(LARGE($T21:$AG21,COLUMNS($BH21:BP21))),0,LARGE($T21:$AG21,COLUMNS($BH21:BP21)))</f>
        <v>0</v>
      </c>
      <c r="BQ21" s="111">
        <f>IF(ISERROR(LARGE($T21:$AG21,COLUMNS($BH21:BQ21))),0,LARGE($T21:$AG21,COLUMNS($BH21:BQ21)))</f>
        <v>0</v>
      </c>
      <c r="BR21" s="111">
        <f>IF(ISERROR(LARGE($T21:$AG21,COLUMNS($BH21:BR21))),0,LARGE($T21:$AG21,COLUMNS($BH21:BR21)))</f>
        <v>0</v>
      </c>
      <c r="BS21" s="111">
        <f>IF(ISERROR(LARGE($T21:$AG21,COLUMNS($BH21:BS21))),0,LARGE($T21:$AG21,COLUMNS($BH21:BS21)))</f>
        <v>0</v>
      </c>
      <c r="BT21" s="111">
        <f>IF(ISERROR(LARGE($T21:$AG21,COLUMNS($BH21:BT21))),0,LARGE($T21:$AG21,COLUMNS($BH21:BT21)))</f>
        <v>0</v>
      </c>
      <c r="BU21" s="111">
        <f>IF(ISERROR(LARGE($T21:$AG21,COLUMNS($BH21:BU21))),0,LARGE($T21:$AG21,COLUMNS($BH21:BU21)))</f>
        <v>0</v>
      </c>
      <c r="BV21" s="92"/>
      <c r="BW21" s="92">
        <f>IF(ISERROR(LARGE($AI21:$AS21,COLUMNS($BW21:BW21))),0,LARGE($AI21:$AS21,COLUMNS($BW21:BW21)))</f>
        <v>90</v>
      </c>
      <c r="BX21" s="92">
        <f>IF(ISERROR(LARGE($AI21:$AS21,COLUMNS($BW21:BX21))),0,LARGE($AI21:$AS21,COLUMNS($BW21:BX21)))</f>
        <v>80</v>
      </c>
      <c r="BY21" s="92">
        <f>IF(ISERROR(LARGE($AI21:$AS21,COLUMNS($BW21:BY21))),0,LARGE($AI21:$AS21,COLUMNS($BW21:BY21)))</f>
        <v>1</v>
      </c>
      <c r="BZ21" s="92">
        <f>IF(ISERROR(LARGE($AI21:$AS21,COLUMNS($BW21:BZ21))),0,LARGE($AI21:$AS21,COLUMNS($BW21:BZ21)))</f>
        <v>0</v>
      </c>
      <c r="CA21" s="111">
        <f>IF(ISERROR(LARGE($AI21:$AS21,COLUMNS($BW21:CA21))),0,LARGE($AI21:$AS21,COLUMNS($BW21:CA21)))</f>
        <v>0</v>
      </c>
      <c r="CB21" s="111">
        <f>IF(ISERROR(LARGE($AI21:$AS21,COLUMNS($BW21:CB21))),0,LARGE($AI21:$AS21,COLUMNS($BW21:CB21)))</f>
        <v>0</v>
      </c>
      <c r="CC21" s="111">
        <f>IF(ISERROR(LARGE($AI21:$AS21,COLUMNS($BW21:CC21))),0,LARGE($AI21:$AS21,COLUMNS($BW21:CC21)))</f>
        <v>0</v>
      </c>
      <c r="CD21" s="111">
        <f>IF(ISERROR(LARGE($AI21:$AS21,COLUMNS($BW21:CD21))),0,LARGE($AI21:$AS21,COLUMNS($BW21:CD21)))</f>
        <v>0</v>
      </c>
      <c r="CE21" s="111">
        <f>IF(ISERROR(LARGE($AI21:$AS21,COLUMNS($BW21:CE21))),0,LARGE($AI21:$AS21,COLUMNS($BW21:CE21)))</f>
        <v>0</v>
      </c>
      <c r="CF21" s="111">
        <f>IF(ISERROR(LARGE($AI21:$AS21,COLUMNS($BW21:CF21))),0,LARGE($AI21:$AS21,COLUMNS($BW21:CF21)))</f>
        <v>0</v>
      </c>
      <c r="CG21" s="111">
        <f>IF(ISERROR(LARGE($AI21:$AS21,COLUMNS($BW21:CG21))),0,LARGE($AI21:$AS21,COLUMNS($BW21:CG21)))</f>
        <v>0</v>
      </c>
      <c r="CH21" s="111">
        <f>IF(ISERROR(LARGE($AI21:$AS21,COLUMNS($BW21:CH21))),0,LARGE($AI21:$AS21,COLUMNS($BW21:CH21)))</f>
        <v>0</v>
      </c>
      <c r="CI21" s="111">
        <f>IF(ISERROR(LARGE($AI21:$AS21,COLUMNS($BW21:CI21))),0,LARGE($AI21:$AS21,COLUMNS($BW21:CI21)))</f>
        <v>0</v>
      </c>
      <c r="CJ21" s="111">
        <f>IF(ISERROR(LARGE($AI21:$AS21,COLUMNS($BW21:CJ21))),0,LARGE($AI21:$AS21,COLUMNS($BW21:CJ21)))</f>
        <v>0</v>
      </c>
      <c r="CK21" s="92"/>
      <c r="CL21" s="92">
        <f>IF(ISERROR(LARGE($AU21:$BE21,COLUMNS($CL21:CL21))),0,LARGE($AU21:$BE21,COLUMNS($CL21:CL21)))</f>
        <v>0</v>
      </c>
      <c r="CM21" s="92">
        <f>IF(ISERROR(LARGE($AU21:$BE21,COLUMNS($CL21:CM21))),0,LARGE($AU21:$BE21,COLUMNS($CL21:CM21)))</f>
        <v>0</v>
      </c>
      <c r="CN21" s="92">
        <f>IF(ISERROR(LARGE($AU21:$BE21,COLUMNS($CL21:CN21))),0,LARGE($AU21:$BE21,COLUMNS($CL21:CN21)))</f>
        <v>0</v>
      </c>
      <c r="CO21" s="92">
        <f>IF(ISERROR(LARGE($AU21:$BE21,COLUMNS($CL21:CO21))),0,LARGE($AU21:$BE21,COLUMNS($CL21:CO21)))</f>
        <v>0</v>
      </c>
      <c r="CP21" s="111">
        <f>IF(ISERROR(LARGE($AU21:$BE21,COLUMNS($CL21:CP21))),0,LARGE($AU21:$BE21,COLUMNS($CL21:CP21)))</f>
        <v>0</v>
      </c>
      <c r="CQ21" s="111">
        <f>IF(ISERROR(LARGE($AU21:$BE21,COLUMNS($CL21:CQ21))),0,LARGE($AU21:$BE21,COLUMNS($CL21:CQ21)))</f>
        <v>0</v>
      </c>
      <c r="CR21" s="111">
        <f>IF(ISERROR(LARGE($AU21:$BE21,COLUMNS($CL21:CR21))),0,LARGE($AU21:$BE21,COLUMNS($CL21:CR21)))</f>
        <v>0</v>
      </c>
      <c r="CS21" s="111">
        <f>IF(ISERROR(LARGE($AU21:$BE21,COLUMNS($CL21:CS21))),0,LARGE($AU21:$BE21,COLUMNS($CL21:CS21)))</f>
        <v>0</v>
      </c>
      <c r="CT21" s="111">
        <f>IF(ISERROR(LARGE($AU21:$BE21,COLUMNS($CL21:CT21))),0,LARGE($AU21:$BE21,COLUMNS($CL21:CT21)))</f>
        <v>0</v>
      </c>
      <c r="CU21" s="111">
        <f>IF(ISERROR(LARGE($AU21:$BE21,COLUMNS($CL21:CU21))),0,LARGE($AU21:$BE21,COLUMNS($CL21:CU21)))</f>
        <v>0</v>
      </c>
      <c r="CV21" s="111">
        <f>IF(ISERROR(LARGE($AU21:$BE21,COLUMNS($CL21:CV21))),0,LARGE($AU21:$BE21,COLUMNS($CL21:CV21)))</f>
        <v>0</v>
      </c>
      <c r="CW21" s="111">
        <f>IF(ISERROR(LARGE($AU21:$BE21,COLUMNS($CL21:CW21))),0,LARGE($AU21:$BE21,COLUMNS($CL21:CW21)))</f>
        <v>0</v>
      </c>
      <c r="CX21" s="111">
        <f>IF(ISERROR(LARGE($AU21:$BE21,COLUMNS($CL21:CX21))),0,LARGE($AU21:$BE21,COLUMNS($CL21:CX21)))</f>
        <v>0</v>
      </c>
      <c r="CY21" s="111">
        <f>IF(ISERROR(LARGE($AU21:$BE21,COLUMNS($CL21:CY21))),0,LARGE($AU21:$BE21,COLUMNS($CL21:CY21)))</f>
        <v>0</v>
      </c>
      <c r="DA21" s="113">
        <f>BH21</f>
        <v>77</v>
      </c>
      <c r="DB21" s="113">
        <f>BI21</f>
        <v>77</v>
      </c>
      <c r="DC21" s="113">
        <f>BJ21</f>
        <v>69</v>
      </c>
      <c r="DD21" s="113">
        <f>BK21</f>
        <v>69</v>
      </c>
      <c r="DE21" s="113">
        <f>BL21</f>
        <v>68</v>
      </c>
      <c r="DF21" s="113">
        <f>BM21</f>
        <v>56</v>
      </c>
      <c r="DG21">
        <f>BW21</f>
        <v>90</v>
      </c>
      <c r="DH21">
        <f>BX21</f>
        <v>80</v>
      </c>
      <c r="DI21">
        <f>BY21</f>
        <v>1</v>
      </c>
      <c r="DJ21">
        <f>BZ21</f>
        <v>0</v>
      </c>
      <c r="DK21">
        <f>CL21</f>
        <v>0</v>
      </c>
      <c r="DL21">
        <f>CM21</f>
        <v>0</v>
      </c>
      <c r="DM21">
        <f>CN21</f>
        <v>0</v>
      </c>
      <c r="DN21">
        <f>CO21</f>
        <v>0</v>
      </c>
      <c r="DP21">
        <f>LARGE($DA21:$DN21,COLUMNS($DP21:DP21))</f>
        <v>90</v>
      </c>
      <c r="DQ21">
        <f>LARGE($DA21:$DN21,COLUMNS($DP21:DQ21))</f>
        <v>80</v>
      </c>
      <c r="DR21">
        <f>LARGE($DA21:$DN21,COLUMNS($DP21:DR21))</f>
        <v>77</v>
      </c>
      <c r="DS21">
        <f>LARGE($DA21:$DN21,COLUMNS($DP21:DS21))</f>
        <v>77</v>
      </c>
      <c r="DT21">
        <f>LARGE($DA21:$DN21,COLUMNS($DP21:DT21))</f>
        <v>69</v>
      </c>
      <c r="DU21">
        <f>LARGE($DA21:$DN21,COLUMNS($DP21:DU21))</f>
        <v>69</v>
      </c>
      <c r="DV21">
        <f>LARGE($DA21:$DN21,COLUMNS($DP21:DV21))</f>
        <v>68</v>
      </c>
      <c r="DW21">
        <f>LARGE($DA21:$DN21,COLUMNS($DP21:DW21))</f>
        <v>56</v>
      </c>
      <c r="DX21">
        <f>LARGE($DA21:$DN21,COLUMNS($DP21:DX21))</f>
        <v>1</v>
      </c>
      <c r="DY21">
        <f>LARGE($DA21:$DN21,COLUMNS($DP21:DY21))</f>
        <v>0</v>
      </c>
      <c r="DZ21">
        <f>LARGE($DA21:$DN21,COLUMNS($DP21:DZ21))</f>
        <v>0</v>
      </c>
      <c r="EA21">
        <f>LARGE($DA21:$DN21,COLUMNS($DP21:EA21))</f>
        <v>0</v>
      </c>
      <c r="EB21">
        <f>LARGE($DA21:$DN21,COLUMNS($DP21:EB21))</f>
        <v>0</v>
      </c>
      <c r="EC21">
        <f>LARGE($DA21:$DN21,COLUMNS($DP21:EC21))</f>
        <v>0</v>
      </c>
      <c r="EE21">
        <f>BN21*0.75</f>
        <v>39.75</v>
      </c>
      <c r="EF21">
        <f>BO21*0.75</f>
        <v>37.5</v>
      </c>
      <c r="EG21">
        <f>BP21*0.75</f>
        <v>0</v>
      </c>
      <c r="EH21">
        <f>BQ21*0.75</f>
        <v>0</v>
      </c>
      <c r="EI21">
        <f>BR21*0.75</f>
        <v>0</v>
      </c>
      <c r="EJ21">
        <f>BS21*0.75</f>
        <v>0</v>
      </c>
      <c r="EK21">
        <f>BT21*0.75</f>
        <v>0</v>
      </c>
      <c r="EL21">
        <f>BU21*0.75</f>
        <v>0</v>
      </c>
      <c r="EM21">
        <f>CA21*0.75</f>
        <v>0</v>
      </c>
      <c r="EN21">
        <f>CB21*0.75</f>
        <v>0</v>
      </c>
      <c r="EO21">
        <f>CC21*0.75</f>
        <v>0</v>
      </c>
      <c r="EP21">
        <f>CD21*0.75</f>
        <v>0</v>
      </c>
      <c r="EQ21">
        <f>CE21*0.75</f>
        <v>0</v>
      </c>
      <c r="ER21">
        <f>CF21*0.75</f>
        <v>0</v>
      </c>
      <c r="ES21">
        <f>CG21*0.75</f>
        <v>0</v>
      </c>
      <c r="ET21">
        <f>CH21*0.75</f>
        <v>0</v>
      </c>
      <c r="EU21">
        <f>CI21*0.75</f>
        <v>0</v>
      </c>
      <c r="EV21">
        <f>CJ21*0.75</f>
        <v>0</v>
      </c>
      <c r="EW21">
        <f>CP21*0.75</f>
        <v>0</v>
      </c>
      <c r="EX21">
        <f>CQ21*0.75</f>
        <v>0</v>
      </c>
      <c r="EY21">
        <f>CR21*0.75</f>
        <v>0</v>
      </c>
      <c r="EZ21">
        <f>CS21*0.75</f>
        <v>0</v>
      </c>
      <c r="FA21">
        <f>CT21*0.75</f>
        <v>0</v>
      </c>
      <c r="FB21">
        <f>CU21*0.75</f>
        <v>0</v>
      </c>
      <c r="FC21">
        <f>CV21*0.75</f>
        <v>0</v>
      </c>
      <c r="FD21">
        <f>CW21*0.75</f>
        <v>0</v>
      </c>
      <c r="FE21">
        <f>CX21*0.75</f>
        <v>0</v>
      </c>
      <c r="FF21">
        <f>CY21*0.75</f>
        <v>0</v>
      </c>
      <c r="FH21">
        <f>LARGE($EE21:$FF21,COLUMNS($FH21:FH21))</f>
        <v>39.75</v>
      </c>
      <c r="FI21">
        <f>LARGE($EE21:$FF21,COLUMNS($FH21:FI21))</f>
        <v>37.5</v>
      </c>
      <c r="FJ21">
        <f>LARGE($EE21:$FF21,COLUMNS($FH21:FJ21))</f>
        <v>0</v>
      </c>
      <c r="FK21">
        <f>LARGE($EE21:$FF21,COLUMNS($FH21:FK21))</f>
        <v>0</v>
      </c>
      <c r="FL21">
        <f>LARGE($EE21:$FF21,COLUMNS($FH21:FL21))</f>
        <v>0</v>
      </c>
      <c r="FM21">
        <f>LARGE($EE21:$FF21,COLUMNS($FH21:FM21))</f>
        <v>0</v>
      </c>
      <c r="FN21">
        <f>LARGE($EE21:$FF21,COLUMNS($FH21:FN21))</f>
        <v>0</v>
      </c>
      <c r="FO21">
        <f>LARGE($EE21:$FF21,COLUMNS($FH21:FO21))</f>
        <v>0</v>
      </c>
      <c r="FP21">
        <f>LARGE($EE21:$FF21,COLUMNS($FH21:FP21))</f>
        <v>0</v>
      </c>
      <c r="FQ21">
        <f>LARGE($EE21:$FF21,COLUMNS($FH21:FQ21))</f>
        <v>0</v>
      </c>
      <c r="FS21">
        <f>DP21</f>
        <v>90</v>
      </c>
      <c r="FT21">
        <f>DQ21</f>
        <v>80</v>
      </c>
      <c r="FU21">
        <f>DR21</f>
        <v>77</v>
      </c>
      <c r="FV21">
        <f>DS21</f>
        <v>77</v>
      </c>
      <c r="FW21">
        <f>DT21</f>
        <v>69</v>
      </c>
      <c r="FX21">
        <f>DU21</f>
        <v>69</v>
      </c>
      <c r="FY21">
        <f>DV21</f>
        <v>68</v>
      </c>
      <c r="FZ21">
        <f>DW21</f>
        <v>56</v>
      </c>
      <c r="GA21">
        <f>DX21</f>
        <v>1</v>
      </c>
      <c r="GB21">
        <f>DY21</f>
        <v>0</v>
      </c>
      <c r="GC21">
        <f>DZ21</f>
        <v>0</v>
      </c>
      <c r="GD21">
        <f>EA21</f>
        <v>0</v>
      </c>
      <c r="GE21">
        <f>EB21</f>
        <v>0</v>
      </c>
      <c r="GF21">
        <f>EC21</f>
        <v>0</v>
      </c>
      <c r="GG21">
        <f>FH21</f>
        <v>39.75</v>
      </c>
      <c r="GH21">
        <f>FI21</f>
        <v>37.5</v>
      </c>
      <c r="GI21">
        <f>FJ21</f>
        <v>0</v>
      </c>
      <c r="GJ21">
        <f>FK21</f>
        <v>0</v>
      </c>
      <c r="GK21">
        <f>FL21</f>
        <v>0</v>
      </c>
      <c r="GL21">
        <f>FM21</f>
        <v>0</v>
      </c>
      <c r="GM21">
        <f>FN21</f>
        <v>0</v>
      </c>
      <c r="GN21">
        <f>FO21</f>
        <v>0</v>
      </c>
      <c r="GO21">
        <f>FP21</f>
        <v>0</v>
      </c>
      <c r="GP21">
        <f>FQ21</f>
        <v>0</v>
      </c>
      <c r="GR21">
        <f>LARGE($FS21:$GP21,COLUMNS($GR21:GR21))</f>
        <v>90</v>
      </c>
      <c r="GS21">
        <f>LARGE($FS21:$GP21,COLUMNS($GR21:GS21))</f>
        <v>80</v>
      </c>
      <c r="GT21">
        <f>LARGE($FS21:$GP21,COLUMNS($GR21:GT21))</f>
        <v>77</v>
      </c>
      <c r="GU21">
        <f>LARGE($FS21:$GP21,COLUMNS($GR21:GU21))</f>
        <v>77</v>
      </c>
      <c r="GV21">
        <f>LARGE($FS21:$GP21,COLUMNS($GR21:GV21))</f>
        <v>69</v>
      </c>
      <c r="GW21">
        <f>LARGE($FS21:$GP21,COLUMNS($GR21:GW21))</f>
        <v>69</v>
      </c>
      <c r="GX21">
        <f>LARGE($FS21:$GP21,COLUMNS($GR21:GX21))</f>
        <v>68</v>
      </c>
      <c r="GY21">
        <f>LARGE($FS21:$GP21,COLUMNS($GR21:GY21))</f>
        <v>56</v>
      </c>
      <c r="GZ21">
        <f>LARGE($FS21:$GP21,COLUMNS($GR21:GZ21))</f>
        <v>39.75</v>
      </c>
      <c r="HA21">
        <f>LARGE($FS21:$GP21,COLUMNS($GR21:HA21))</f>
        <v>37.5</v>
      </c>
      <c r="HB21">
        <f>LARGE($FS21:$GP21,COLUMNS($GR21:HB21))</f>
        <v>1</v>
      </c>
      <c r="HC21">
        <f>LARGE($FS21:$GP21,COLUMNS($GR21:HC21))</f>
        <v>0</v>
      </c>
      <c r="HD21">
        <f>LARGE($FS21:$GP21,COLUMNS($GR21:HD21))</f>
        <v>0</v>
      </c>
      <c r="HE21">
        <f>LARGE($FS21:$GP21,COLUMNS($GR21:HE21))</f>
        <v>0</v>
      </c>
    </row>
    <row r="22" spans="1:213" ht="15" customHeight="1">
      <c r="A22" s="57" t="s">
        <v>216</v>
      </c>
      <c r="B22" s="120">
        <f>COUNTIF(T22:BE22,"&gt;0")</f>
        <v>8</v>
      </c>
      <c r="C22" s="35">
        <f>SUM(T22:BE22)</f>
        <v>375</v>
      </c>
      <c r="D22" s="123">
        <f>SUM(_xlfn.DROP(GR22:HE22,,(D$2-14)))</f>
        <v>373</v>
      </c>
      <c r="E22" s="38">
        <f>C22/B22</f>
        <v>46.875</v>
      </c>
      <c r="F22" s="122">
        <f>COUNTIF(T22:BG22,110)</f>
        <v>0</v>
      </c>
      <c r="G22" s="38"/>
      <c r="H22" s="110">
        <f>COUNTIF(T22:AG22,"&gt;0")</f>
        <v>4</v>
      </c>
      <c r="I22" s="62">
        <f>SUM(BH22:BM22)</f>
        <v>234</v>
      </c>
      <c r="J22" s="110">
        <f>COUNTIF(AI22:AS22,"&gt;0")</f>
        <v>4</v>
      </c>
      <c r="K22" s="62">
        <f>SUM(BW22:BZ22)</f>
        <v>141</v>
      </c>
      <c r="L22" s="110">
        <f>COUNTIF(AU22:BE22,"&gt;0")</f>
        <v>0</v>
      </c>
      <c r="M22" s="109">
        <f>SUM(CL22:CO22)</f>
        <v>0</v>
      </c>
      <c r="N22" s="110">
        <f>28-COUNTIF(EE22:FF22,0)</f>
        <v>0</v>
      </c>
      <c r="O22" s="109">
        <f>SUM(EE22:FF22)</f>
        <v>0</v>
      </c>
      <c r="P22" s="20">
        <f>IF(MIN(H22,6)+MIN(J22,4)+MIN(L22,4)&gt;=D$2,0,D$2-MIN(H22,6)-MIN(J22,4)-MIN(L22,4))</f>
        <v>0</v>
      </c>
      <c r="Q22" s="20">
        <f>SUM(_xlfn.DROP(FG22:FQ22,,(-10+P22)))</f>
        <v>0</v>
      </c>
      <c r="R22" s="20"/>
      <c r="S22" s="20"/>
      <c r="T22" s="78"/>
      <c r="U22" s="78">
        <v>55</v>
      </c>
      <c r="V22" s="78"/>
      <c r="W22" s="78"/>
      <c r="X22" s="78"/>
      <c r="Y22" s="78"/>
      <c r="Z22" s="78"/>
      <c r="AA22" s="78"/>
      <c r="AB22" s="78"/>
      <c r="AC22" s="78"/>
      <c r="AD22" s="78">
        <v>1</v>
      </c>
      <c r="AE22" s="78">
        <v>77</v>
      </c>
      <c r="AF22" s="78">
        <v>101</v>
      </c>
      <c r="AG22" s="78"/>
      <c r="AH22" s="78"/>
      <c r="AI22" s="78"/>
      <c r="AJ22" s="78"/>
      <c r="AK22" s="78"/>
      <c r="AL22" s="78">
        <v>52</v>
      </c>
      <c r="AM22" s="49">
        <v>1</v>
      </c>
      <c r="AN22" s="78"/>
      <c r="AP22" s="78">
        <v>1</v>
      </c>
      <c r="AQ22" s="78"/>
      <c r="AS22" s="78">
        <v>87</v>
      </c>
      <c r="AT22" s="78"/>
      <c r="AU22" s="47"/>
      <c r="AV22" s="47"/>
      <c r="AW22" s="79"/>
      <c r="AX22" s="79"/>
      <c r="AY22" s="79"/>
      <c r="AZ22" s="79"/>
      <c r="BA22" s="79"/>
      <c r="BB22" s="47"/>
      <c r="BC22" s="47"/>
      <c r="BD22" s="47"/>
      <c r="BE22" s="47"/>
      <c r="BF22" s="47"/>
      <c r="BG22" s="47"/>
      <c r="BH22" s="92">
        <f>IF(ISERROR(LARGE($T22:$AG22,COLUMNS($BH22:BH22))),0,LARGE($T22:$AG22,COLUMNS($BH22:BH22)))</f>
        <v>101</v>
      </c>
      <c r="BI22" s="92">
        <f>IF(ISERROR(LARGE($T22:$AG22,COLUMNS($BH22:BI22))),0,LARGE($T22:$AG22,COLUMNS($BH22:BI22)))</f>
        <v>77</v>
      </c>
      <c r="BJ22" s="92">
        <f>IF(ISERROR(LARGE($T22:$AG22,COLUMNS($BH22:BJ22))),0,LARGE($T22:$AG22,COLUMNS($BH22:BJ22)))</f>
        <v>55</v>
      </c>
      <c r="BK22" s="92">
        <f>IF(ISERROR(LARGE($T22:$AG22,COLUMNS($BH22:BK22))),0,LARGE($T22:$AG22,COLUMNS($BH22:BK22)))</f>
        <v>1</v>
      </c>
      <c r="BL22" s="92">
        <f>IF(ISERROR(LARGE($T22:$AG22,COLUMNS($BH22:BL22))),0,LARGE($T22:$AG22,COLUMNS($BH22:BL22)))</f>
        <v>0</v>
      </c>
      <c r="BM22" s="92">
        <f>IF(ISERROR(LARGE($T22:$AG22,COLUMNS($BH22:BM22))),0,LARGE($T22:$AG22,COLUMNS($BH22:BM22)))</f>
        <v>0</v>
      </c>
      <c r="BN22" s="111">
        <f>IF(ISERROR(LARGE($T22:$AG22,COLUMNS($BH22:BN22))),0,LARGE($T22:$AG22,COLUMNS($BH22:BN22)))</f>
        <v>0</v>
      </c>
      <c r="BO22" s="111">
        <f>IF(ISERROR(LARGE($T22:$AG22,COLUMNS($BH22:BO22))),0,LARGE($T22:$AG22,COLUMNS($BH22:BO22)))</f>
        <v>0</v>
      </c>
      <c r="BP22" s="111">
        <f>IF(ISERROR(LARGE($T22:$AG22,COLUMNS($BH22:BP22))),0,LARGE($T22:$AG22,COLUMNS($BH22:BP22)))</f>
        <v>0</v>
      </c>
      <c r="BQ22" s="111">
        <f>IF(ISERROR(LARGE($T22:$AG22,COLUMNS($BH22:BQ22))),0,LARGE($T22:$AG22,COLUMNS($BH22:BQ22)))</f>
        <v>0</v>
      </c>
      <c r="BR22" s="111">
        <f>IF(ISERROR(LARGE($T22:$AG22,COLUMNS($BH22:BR22))),0,LARGE($T22:$AG22,COLUMNS($BH22:BR22)))</f>
        <v>0</v>
      </c>
      <c r="BS22" s="111">
        <f>IF(ISERROR(LARGE($T22:$AG22,COLUMNS($BH22:BS22))),0,LARGE($T22:$AG22,COLUMNS($BH22:BS22)))</f>
        <v>0</v>
      </c>
      <c r="BT22" s="111">
        <f>IF(ISERROR(LARGE($T22:$AG22,COLUMNS($BH22:BT22))),0,LARGE($T22:$AG22,COLUMNS($BH22:BT22)))</f>
        <v>0</v>
      </c>
      <c r="BU22" s="111">
        <f>IF(ISERROR(LARGE($T22:$AG22,COLUMNS($BH22:BU22))),0,LARGE($T22:$AG22,COLUMNS($BH22:BU22)))</f>
        <v>0</v>
      </c>
      <c r="BV22" s="92"/>
      <c r="BW22" s="92">
        <f>IF(ISERROR(LARGE($AI22:$AS22,COLUMNS($BW22:BW22))),0,LARGE($AI22:$AS22,COLUMNS($BW22:BW22)))</f>
        <v>87</v>
      </c>
      <c r="BX22" s="92">
        <f>IF(ISERROR(LARGE($AI22:$AS22,COLUMNS($BW22:BX22))),0,LARGE($AI22:$AS22,COLUMNS($BW22:BX22)))</f>
        <v>52</v>
      </c>
      <c r="BY22" s="92">
        <f>IF(ISERROR(LARGE($AI22:$AS22,COLUMNS($BW22:BY22))),0,LARGE($AI22:$AS22,COLUMNS($BW22:BY22)))</f>
        <v>1</v>
      </c>
      <c r="BZ22" s="92">
        <f>IF(ISERROR(LARGE($AI22:$AS22,COLUMNS($BW22:BZ22))),0,LARGE($AI22:$AS22,COLUMNS($BW22:BZ22)))</f>
        <v>1</v>
      </c>
      <c r="CA22" s="111">
        <f>IF(ISERROR(LARGE($AI22:$AS22,COLUMNS($BW22:CA22))),0,LARGE($AI22:$AS22,COLUMNS($BW22:CA22)))</f>
        <v>0</v>
      </c>
      <c r="CB22" s="111">
        <f>IF(ISERROR(LARGE($AI22:$AS22,COLUMNS($BW22:CB22))),0,LARGE($AI22:$AS22,COLUMNS($BW22:CB22)))</f>
        <v>0</v>
      </c>
      <c r="CC22" s="111">
        <f>IF(ISERROR(LARGE($AI22:$AS22,COLUMNS($BW22:CC22))),0,LARGE($AI22:$AS22,COLUMNS($BW22:CC22)))</f>
        <v>0</v>
      </c>
      <c r="CD22" s="111">
        <f>IF(ISERROR(LARGE($AI22:$AS22,COLUMNS($BW22:CD22))),0,LARGE($AI22:$AS22,COLUMNS($BW22:CD22)))</f>
        <v>0</v>
      </c>
      <c r="CE22" s="111">
        <f>IF(ISERROR(LARGE($AI22:$AS22,COLUMNS($BW22:CE22))),0,LARGE($AI22:$AS22,COLUMNS($BW22:CE22)))</f>
        <v>0</v>
      </c>
      <c r="CF22" s="111">
        <f>IF(ISERROR(LARGE($AI22:$AS22,COLUMNS($BW22:CF22))),0,LARGE($AI22:$AS22,COLUMNS($BW22:CF22)))</f>
        <v>0</v>
      </c>
      <c r="CG22" s="111">
        <f>IF(ISERROR(LARGE($AI22:$AS22,COLUMNS($BW22:CG22))),0,LARGE($AI22:$AS22,COLUMNS($BW22:CG22)))</f>
        <v>0</v>
      </c>
      <c r="CH22" s="111">
        <f>IF(ISERROR(LARGE($AI22:$AS22,COLUMNS($BW22:CH22))),0,LARGE($AI22:$AS22,COLUMNS($BW22:CH22)))</f>
        <v>0</v>
      </c>
      <c r="CI22" s="111">
        <f>IF(ISERROR(LARGE($AI22:$AS22,COLUMNS($BW22:CI22))),0,LARGE($AI22:$AS22,COLUMNS($BW22:CI22)))</f>
        <v>0</v>
      </c>
      <c r="CJ22" s="111">
        <f>IF(ISERROR(LARGE($AI22:$AS22,COLUMNS($BW22:CJ22))),0,LARGE($AI22:$AS22,COLUMNS($BW22:CJ22)))</f>
        <v>0</v>
      </c>
      <c r="CK22" s="92"/>
      <c r="CL22" s="92">
        <f>IF(ISERROR(LARGE($AU22:$BE22,COLUMNS($CL22:CL22))),0,LARGE($AU22:$BE22,COLUMNS($CL22:CL22)))</f>
        <v>0</v>
      </c>
      <c r="CM22" s="92">
        <f>IF(ISERROR(LARGE($AU22:$BE22,COLUMNS($CL22:CM22))),0,LARGE($AU22:$BE22,COLUMNS($CL22:CM22)))</f>
        <v>0</v>
      </c>
      <c r="CN22" s="92">
        <f>IF(ISERROR(LARGE($AU22:$BE22,COLUMNS($CL22:CN22))),0,LARGE($AU22:$BE22,COLUMNS($CL22:CN22)))</f>
        <v>0</v>
      </c>
      <c r="CO22" s="92">
        <f>IF(ISERROR(LARGE($AU22:$BE22,COLUMNS($CL22:CO22))),0,LARGE($AU22:$BE22,COLUMNS($CL22:CO22)))</f>
        <v>0</v>
      </c>
      <c r="CP22" s="111">
        <f>IF(ISERROR(LARGE($AU22:$BE22,COLUMNS($CL22:CP22))),0,LARGE($AU22:$BE22,COLUMNS($CL22:CP22)))</f>
        <v>0</v>
      </c>
      <c r="CQ22" s="111">
        <f>IF(ISERROR(LARGE($AU22:$BE22,COLUMNS($CL22:CQ22))),0,LARGE($AU22:$BE22,COLUMNS($CL22:CQ22)))</f>
        <v>0</v>
      </c>
      <c r="CR22" s="111">
        <f>IF(ISERROR(LARGE($AU22:$BE22,COLUMNS($CL22:CR22))),0,LARGE($AU22:$BE22,COLUMNS($CL22:CR22)))</f>
        <v>0</v>
      </c>
      <c r="CS22" s="111">
        <f>IF(ISERROR(LARGE($AU22:$BE22,COLUMNS($CL22:CS22))),0,LARGE($AU22:$BE22,COLUMNS($CL22:CS22)))</f>
        <v>0</v>
      </c>
      <c r="CT22" s="111">
        <f>IF(ISERROR(LARGE($AU22:$BE22,COLUMNS($CL22:CT22))),0,LARGE($AU22:$BE22,COLUMNS($CL22:CT22)))</f>
        <v>0</v>
      </c>
      <c r="CU22" s="111">
        <f>IF(ISERROR(LARGE($AU22:$BE22,COLUMNS($CL22:CU22))),0,LARGE($AU22:$BE22,COLUMNS($CL22:CU22)))</f>
        <v>0</v>
      </c>
      <c r="CV22" s="111">
        <f>IF(ISERROR(LARGE($AU22:$BE22,COLUMNS($CL22:CV22))),0,LARGE($AU22:$BE22,COLUMNS($CL22:CV22)))</f>
        <v>0</v>
      </c>
      <c r="CW22" s="111">
        <f>IF(ISERROR(LARGE($AU22:$BE22,COLUMNS($CL22:CW22))),0,LARGE($AU22:$BE22,COLUMNS($CL22:CW22)))</f>
        <v>0</v>
      </c>
      <c r="CX22" s="111">
        <f>IF(ISERROR(LARGE($AU22:$BE22,COLUMNS($CL22:CX22))),0,LARGE($AU22:$BE22,COLUMNS($CL22:CX22)))</f>
        <v>0</v>
      </c>
      <c r="CY22" s="111">
        <f>IF(ISERROR(LARGE($AU22:$BE22,COLUMNS($CL22:CY22))),0,LARGE($AU22:$BE22,COLUMNS($CL22:CY22)))</f>
        <v>0</v>
      </c>
      <c r="DA22" s="113">
        <f>BH22</f>
        <v>101</v>
      </c>
      <c r="DB22" s="113">
        <f>BI22</f>
        <v>77</v>
      </c>
      <c r="DC22" s="113">
        <f>BJ22</f>
        <v>55</v>
      </c>
      <c r="DD22" s="113">
        <f>BK22</f>
        <v>1</v>
      </c>
      <c r="DE22" s="113">
        <f>BL22</f>
        <v>0</v>
      </c>
      <c r="DF22" s="113">
        <f>BM22</f>
        <v>0</v>
      </c>
      <c r="DG22">
        <f>BW22</f>
        <v>87</v>
      </c>
      <c r="DH22">
        <f>BX22</f>
        <v>52</v>
      </c>
      <c r="DI22">
        <f>BY22</f>
        <v>1</v>
      </c>
      <c r="DJ22">
        <f>BZ22</f>
        <v>1</v>
      </c>
      <c r="DK22">
        <f>CL22</f>
        <v>0</v>
      </c>
      <c r="DL22">
        <f>CM22</f>
        <v>0</v>
      </c>
      <c r="DM22">
        <f>CN22</f>
        <v>0</v>
      </c>
      <c r="DN22">
        <f>CO22</f>
        <v>0</v>
      </c>
      <c r="DP22">
        <f>LARGE($DA22:$DN22,COLUMNS($DP22:DP22))</f>
        <v>101</v>
      </c>
      <c r="DQ22">
        <f>LARGE($DA22:$DN22,COLUMNS($DP22:DQ22))</f>
        <v>87</v>
      </c>
      <c r="DR22">
        <f>LARGE($DA22:$DN22,COLUMNS($DP22:DR22))</f>
        <v>77</v>
      </c>
      <c r="DS22">
        <f>LARGE($DA22:$DN22,COLUMNS($DP22:DS22))</f>
        <v>55</v>
      </c>
      <c r="DT22">
        <f>LARGE($DA22:$DN22,COLUMNS($DP22:DT22))</f>
        <v>52</v>
      </c>
      <c r="DU22">
        <f>LARGE($DA22:$DN22,COLUMNS($DP22:DU22))</f>
        <v>1</v>
      </c>
      <c r="DV22">
        <f>LARGE($DA22:$DN22,COLUMNS($DP22:DV22))</f>
        <v>1</v>
      </c>
      <c r="DW22">
        <f>LARGE($DA22:$DN22,COLUMNS($DP22:DW22))</f>
        <v>1</v>
      </c>
      <c r="DX22">
        <f>LARGE($DA22:$DN22,COLUMNS($DP22:DX22))</f>
        <v>0</v>
      </c>
      <c r="DY22">
        <f>LARGE($DA22:$DN22,COLUMNS($DP22:DY22))</f>
        <v>0</v>
      </c>
      <c r="DZ22">
        <f>LARGE($DA22:$DN22,COLUMNS($DP22:DZ22))</f>
        <v>0</v>
      </c>
      <c r="EA22">
        <f>LARGE($DA22:$DN22,COLUMNS($DP22:EA22))</f>
        <v>0</v>
      </c>
      <c r="EB22">
        <f>LARGE($DA22:$DN22,COLUMNS($DP22:EB22))</f>
        <v>0</v>
      </c>
      <c r="EC22">
        <f>LARGE($DA22:$DN22,COLUMNS($DP22:EC22))</f>
        <v>0</v>
      </c>
      <c r="EE22">
        <f>BN22*0.75</f>
        <v>0</v>
      </c>
      <c r="EF22">
        <f>BO22*0.75</f>
        <v>0</v>
      </c>
      <c r="EG22">
        <f>BP22*0.75</f>
        <v>0</v>
      </c>
      <c r="EH22">
        <f>BQ22*0.75</f>
        <v>0</v>
      </c>
      <c r="EI22">
        <f>BR22*0.75</f>
        <v>0</v>
      </c>
      <c r="EJ22">
        <f>BS22*0.75</f>
        <v>0</v>
      </c>
      <c r="EK22">
        <f>BT22*0.75</f>
        <v>0</v>
      </c>
      <c r="EL22">
        <f>BU22*0.75</f>
        <v>0</v>
      </c>
      <c r="EM22">
        <f>CA22*0.75</f>
        <v>0</v>
      </c>
      <c r="EN22">
        <f>CB22*0.75</f>
        <v>0</v>
      </c>
      <c r="EO22">
        <f>CC22*0.75</f>
        <v>0</v>
      </c>
      <c r="EP22">
        <f>CD22*0.75</f>
        <v>0</v>
      </c>
      <c r="EQ22">
        <f>CE22*0.75</f>
        <v>0</v>
      </c>
      <c r="ER22">
        <f>CF22*0.75</f>
        <v>0</v>
      </c>
      <c r="ES22">
        <f>CG22*0.75</f>
        <v>0</v>
      </c>
      <c r="ET22">
        <f>CH22*0.75</f>
        <v>0</v>
      </c>
      <c r="EU22">
        <f>CI22*0.75</f>
        <v>0</v>
      </c>
      <c r="EV22">
        <f>CJ22*0.75</f>
        <v>0</v>
      </c>
      <c r="EW22">
        <f>CP22*0.75</f>
        <v>0</v>
      </c>
      <c r="EX22">
        <f>CQ22*0.75</f>
        <v>0</v>
      </c>
      <c r="EY22">
        <f>CR22*0.75</f>
        <v>0</v>
      </c>
      <c r="EZ22">
        <f>CS22*0.75</f>
        <v>0</v>
      </c>
      <c r="FA22">
        <f>CT22*0.75</f>
        <v>0</v>
      </c>
      <c r="FB22">
        <f>CU22*0.75</f>
        <v>0</v>
      </c>
      <c r="FC22">
        <f>CV22*0.75</f>
        <v>0</v>
      </c>
      <c r="FD22">
        <f>CW22*0.75</f>
        <v>0</v>
      </c>
      <c r="FE22">
        <f>CX22*0.75</f>
        <v>0</v>
      </c>
      <c r="FF22">
        <f>CY22*0.75</f>
        <v>0</v>
      </c>
      <c r="FH22">
        <f>LARGE($EE22:$FF22,COLUMNS($FH22:FH22))</f>
        <v>0</v>
      </c>
      <c r="FI22">
        <f>LARGE($EE22:$FF22,COLUMNS($FH22:FI22))</f>
        <v>0</v>
      </c>
      <c r="FJ22">
        <f>LARGE($EE22:$FF22,COLUMNS($FH22:FJ22))</f>
        <v>0</v>
      </c>
      <c r="FK22">
        <f>LARGE($EE22:$FF22,COLUMNS($FH22:FK22))</f>
        <v>0</v>
      </c>
      <c r="FL22">
        <f>LARGE($EE22:$FF22,COLUMNS($FH22:FL22))</f>
        <v>0</v>
      </c>
      <c r="FM22">
        <f>LARGE($EE22:$FF22,COLUMNS($FH22:FM22))</f>
        <v>0</v>
      </c>
      <c r="FN22">
        <f>LARGE($EE22:$FF22,COLUMNS($FH22:FN22))</f>
        <v>0</v>
      </c>
      <c r="FO22">
        <f>LARGE($EE22:$FF22,COLUMNS($FH22:FO22))</f>
        <v>0</v>
      </c>
      <c r="FP22">
        <f>LARGE($EE22:$FF22,COLUMNS($FH22:FP22))</f>
        <v>0</v>
      </c>
      <c r="FQ22">
        <f>LARGE($EE22:$FF22,COLUMNS($FH22:FQ22))</f>
        <v>0</v>
      </c>
      <c r="FS22">
        <f>DP22</f>
        <v>101</v>
      </c>
      <c r="FT22">
        <f>DQ22</f>
        <v>87</v>
      </c>
      <c r="FU22">
        <f>DR22</f>
        <v>77</v>
      </c>
      <c r="FV22">
        <f>DS22</f>
        <v>55</v>
      </c>
      <c r="FW22">
        <f>DT22</f>
        <v>52</v>
      </c>
      <c r="FX22">
        <f>DU22</f>
        <v>1</v>
      </c>
      <c r="FY22">
        <f>DV22</f>
        <v>1</v>
      </c>
      <c r="FZ22">
        <f>DW22</f>
        <v>1</v>
      </c>
      <c r="GA22">
        <f>DX22</f>
        <v>0</v>
      </c>
      <c r="GB22">
        <f>DY22</f>
        <v>0</v>
      </c>
      <c r="GC22">
        <f>DZ22</f>
        <v>0</v>
      </c>
      <c r="GD22">
        <f>EA22</f>
        <v>0</v>
      </c>
      <c r="GE22">
        <f>EB22</f>
        <v>0</v>
      </c>
      <c r="GF22">
        <f>EC22</f>
        <v>0</v>
      </c>
      <c r="GG22">
        <f>FH22</f>
        <v>0</v>
      </c>
      <c r="GH22">
        <f>FI22</f>
        <v>0</v>
      </c>
      <c r="GI22">
        <f>FJ22</f>
        <v>0</v>
      </c>
      <c r="GJ22">
        <f>FK22</f>
        <v>0</v>
      </c>
      <c r="GK22">
        <f>FL22</f>
        <v>0</v>
      </c>
      <c r="GL22">
        <f>FM22</f>
        <v>0</v>
      </c>
      <c r="GM22">
        <f>FN22</f>
        <v>0</v>
      </c>
      <c r="GN22">
        <f>FO22</f>
        <v>0</v>
      </c>
      <c r="GO22">
        <f>FP22</f>
        <v>0</v>
      </c>
      <c r="GP22">
        <f>FQ22</f>
        <v>0</v>
      </c>
      <c r="GR22">
        <f>LARGE($FS22:$GP22,COLUMNS($GR22:GR22))</f>
        <v>101</v>
      </c>
      <c r="GS22">
        <f>LARGE($FS22:$GP22,COLUMNS($GR22:GS22))</f>
        <v>87</v>
      </c>
      <c r="GT22">
        <f>LARGE($FS22:$GP22,COLUMNS($GR22:GT22))</f>
        <v>77</v>
      </c>
      <c r="GU22">
        <f>LARGE($FS22:$GP22,COLUMNS($GR22:GU22))</f>
        <v>55</v>
      </c>
      <c r="GV22">
        <f>LARGE($FS22:$GP22,COLUMNS($GR22:GV22))</f>
        <v>52</v>
      </c>
      <c r="GW22">
        <f>LARGE($FS22:$GP22,COLUMNS($GR22:GW22))</f>
        <v>1</v>
      </c>
      <c r="GX22">
        <f>LARGE($FS22:$GP22,COLUMNS($GR22:GX22))</f>
        <v>1</v>
      </c>
      <c r="GY22">
        <f>LARGE($FS22:$GP22,COLUMNS($GR22:GY22))</f>
        <v>1</v>
      </c>
      <c r="GZ22">
        <f>LARGE($FS22:$GP22,COLUMNS($GR22:GZ22))</f>
        <v>0</v>
      </c>
      <c r="HA22">
        <f>LARGE($FS22:$GP22,COLUMNS($GR22:HA22))</f>
        <v>0</v>
      </c>
      <c r="HB22">
        <f>LARGE($FS22:$GP22,COLUMNS($GR22:HB22))</f>
        <v>0</v>
      </c>
      <c r="HC22">
        <f>LARGE($FS22:$GP22,COLUMNS($GR22:HC22))</f>
        <v>0</v>
      </c>
      <c r="HD22">
        <f>LARGE($FS22:$GP22,COLUMNS($GR22:HD22))</f>
        <v>0</v>
      </c>
      <c r="HE22">
        <f>LARGE($FS22:$GP22,COLUMNS($GR22:HE22))</f>
        <v>0</v>
      </c>
    </row>
    <row r="23" spans="1:213" ht="15" customHeight="1">
      <c r="A23" s="57" t="s">
        <v>248</v>
      </c>
      <c r="B23" s="120">
        <f>COUNTIF(T23:BE23,"&gt;0")</f>
        <v>7</v>
      </c>
      <c r="C23" s="35">
        <f>SUM(T23:BE23)</f>
        <v>361</v>
      </c>
      <c r="D23" s="123">
        <f>SUM(_xlfn.DROP(GR23:HE23,,(D$2-14)))</f>
        <v>360</v>
      </c>
      <c r="E23" s="38">
        <f>C23/B23</f>
        <v>51.57142857142857</v>
      </c>
      <c r="F23" s="122">
        <f>COUNTIF(T23:BG23,110)</f>
        <v>0</v>
      </c>
      <c r="G23" s="38"/>
      <c r="H23" s="110">
        <f>COUNTIF(T23:AG23,"&gt;0")</f>
        <v>4</v>
      </c>
      <c r="I23" s="62">
        <f>SUM(BH23:BM23)</f>
        <v>81</v>
      </c>
      <c r="J23" s="110">
        <f>COUNTIF(AI23:AS23,"&gt;0")</f>
        <v>0</v>
      </c>
      <c r="K23" s="62">
        <f>SUM(BW23:BZ23)</f>
        <v>0</v>
      </c>
      <c r="L23" s="110">
        <f>COUNTIF(AU23:BE23,"&gt;0")</f>
        <v>3</v>
      </c>
      <c r="M23" s="109">
        <f>SUM(CL23:CO23)</f>
        <v>280</v>
      </c>
      <c r="N23" s="110">
        <f>28-COUNTIF(EE23:FF23,0)</f>
        <v>0</v>
      </c>
      <c r="O23" s="109">
        <f>SUM(EE23:FF23)</f>
        <v>0</v>
      </c>
      <c r="P23" s="20">
        <f>IF(MIN(H23,6)+MIN(J23,4)+MIN(L23,4)&gt;=D$2,0,D$2-MIN(H23,6)-MIN(J23,4)-MIN(L23,4))</f>
        <v>0</v>
      </c>
      <c r="Q23" s="20">
        <f>SUM(_xlfn.DROP(FG23:FQ23,,(-10+P23)))</f>
        <v>0</v>
      </c>
      <c r="R23" s="20"/>
      <c r="S23" s="20"/>
      <c r="T23" s="78">
        <v>15</v>
      </c>
      <c r="U23" s="81"/>
      <c r="V23" s="78"/>
      <c r="W23" s="78"/>
      <c r="X23" s="78"/>
      <c r="Y23" s="78"/>
      <c r="Z23" s="78"/>
      <c r="AA23" s="78">
        <v>57</v>
      </c>
      <c r="AB23" s="78"/>
      <c r="AC23" s="78">
        <v>8</v>
      </c>
      <c r="AD23" s="78"/>
      <c r="AE23" s="78">
        <v>1</v>
      </c>
      <c r="AF23" s="78"/>
      <c r="AG23" s="78"/>
      <c r="AH23" s="78"/>
      <c r="AI23" s="78"/>
      <c r="AJ23" s="78"/>
      <c r="AK23" s="78"/>
      <c r="AL23" s="78"/>
      <c r="AM23" s="78"/>
      <c r="AN23" s="78"/>
      <c r="AP23" s="78"/>
      <c r="AQ23" s="78"/>
      <c r="AS23" s="78"/>
      <c r="AT23" s="78"/>
      <c r="AU23" s="47"/>
      <c r="AV23" s="47"/>
      <c r="AW23" s="79"/>
      <c r="AX23" s="79"/>
      <c r="AY23" s="79"/>
      <c r="AZ23" s="79"/>
      <c r="BA23" s="79"/>
      <c r="BB23" s="47">
        <v>100</v>
      </c>
      <c r="BC23" s="47">
        <v>91</v>
      </c>
      <c r="BD23" s="47">
        <v>89</v>
      </c>
      <c r="BE23" s="47"/>
      <c r="BF23" s="47"/>
      <c r="BG23" s="47"/>
      <c r="BH23" s="92">
        <f>IF(ISERROR(LARGE($T23:$AG23,COLUMNS($BH23:BH23))),0,LARGE($T23:$AG23,COLUMNS($BH23:BH23)))</f>
        <v>57</v>
      </c>
      <c r="BI23" s="92">
        <f>IF(ISERROR(LARGE($T23:$AG23,COLUMNS($BH23:BI23))),0,LARGE($T23:$AG23,COLUMNS($BH23:BI23)))</f>
        <v>15</v>
      </c>
      <c r="BJ23" s="92">
        <f>IF(ISERROR(LARGE($T23:$AG23,COLUMNS($BH23:BJ23))),0,LARGE($T23:$AG23,COLUMNS($BH23:BJ23)))</f>
        <v>8</v>
      </c>
      <c r="BK23" s="92">
        <f>IF(ISERROR(LARGE($T23:$AG23,COLUMNS($BH23:BK23))),0,LARGE($T23:$AG23,COLUMNS($BH23:BK23)))</f>
        <v>1</v>
      </c>
      <c r="BL23" s="92">
        <f>IF(ISERROR(LARGE($T23:$AG23,COLUMNS($BH23:BL23))),0,LARGE($T23:$AG23,COLUMNS($BH23:BL23)))</f>
        <v>0</v>
      </c>
      <c r="BM23" s="92">
        <f>IF(ISERROR(LARGE($T23:$AG23,COLUMNS($BH23:BM23))),0,LARGE($T23:$AG23,COLUMNS($BH23:BM23)))</f>
        <v>0</v>
      </c>
      <c r="BN23" s="111">
        <f>IF(ISERROR(LARGE($T23:$AG23,COLUMNS($BH23:BN23))),0,LARGE($T23:$AG23,COLUMNS($BH23:BN23)))</f>
        <v>0</v>
      </c>
      <c r="BO23" s="111">
        <f>IF(ISERROR(LARGE($T23:$AG23,COLUMNS($BH23:BO23))),0,LARGE($T23:$AG23,COLUMNS($BH23:BO23)))</f>
        <v>0</v>
      </c>
      <c r="BP23" s="111">
        <f>IF(ISERROR(LARGE($T23:$AG23,COLUMNS($BH23:BP23))),0,LARGE($T23:$AG23,COLUMNS($BH23:BP23)))</f>
        <v>0</v>
      </c>
      <c r="BQ23" s="111">
        <f>IF(ISERROR(LARGE($T23:$AG23,COLUMNS($BH23:BQ23))),0,LARGE($T23:$AG23,COLUMNS($BH23:BQ23)))</f>
        <v>0</v>
      </c>
      <c r="BR23" s="111">
        <f>IF(ISERROR(LARGE($T23:$AG23,COLUMNS($BH23:BR23))),0,LARGE($T23:$AG23,COLUMNS($BH23:BR23)))</f>
        <v>0</v>
      </c>
      <c r="BS23" s="111">
        <f>IF(ISERROR(LARGE($T23:$AG23,COLUMNS($BH23:BS23))),0,LARGE($T23:$AG23,COLUMNS($BH23:BS23)))</f>
        <v>0</v>
      </c>
      <c r="BT23" s="111">
        <f>IF(ISERROR(LARGE($T23:$AG23,COLUMNS($BH23:BT23))),0,LARGE($T23:$AG23,COLUMNS($BH23:BT23)))</f>
        <v>0</v>
      </c>
      <c r="BU23" s="111">
        <f>IF(ISERROR(LARGE($T23:$AG23,COLUMNS($BH23:BU23))),0,LARGE($T23:$AG23,COLUMNS($BH23:BU23)))</f>
        <v>0</v>
      </c>
      <c r="BV23" s="92"/>
      <c r="BW23" s="92">
        <f>IF(ISERROR(LARGE($AI23:$AS23,COLUMNS($BW23:BW23))),0,LARGE($AI23:$AS23,COLUMNS($BW23:BW23)))</f>
        <v>0</v>
      </c>
      <c r="BX23" s="92">
        <f>IF(ISERROR(LARGE($AI23:$AS23,COLUMNS($BW23:BX23))),0,LARGE($AI23:$AS23,COLUMNS($BW23:BX23)))</f>
        <v>0</v>
      </c>
      <c r="BY23" s="92">
        <f>IF(ISERROR(LARGE($AI23:$AS23,COLUMNS($BW23:BY23))),0,LARGE($AI23:$AS23,COLUMNS($BW23:BY23)))</f>
        <v>0</v>
      </c>
      <c r="BZ23" s="92">
        <f>IF(ISERROR(LARGE($AI23:$AS23,COLUMNS($BW23:BZ23))),0,LARGE($AI23:$AS23,COLUMNS($BW23:BZ23)))</f>
        <v>0</v>
      </c>
      <c r="CA23" s="111">
        <f>IF(ISERROR(LARGE($AI23:$AS23,COLUMNS($BW23:CA23))),0,LARGE($AI23:$AS23,COLUMNS($BW23:CA23)))</f>
        <v>0</v>
      </c>
      <c r="CB23" s="111">
        <f>IF(ISERROR(LARGE($AI23:$AS23,COLUMNS($BW23:CB23))),0,LARGE($AI23:$AS23,COLUMNS($BW23:CB23)))</f>
        <v>0</v>
      </c>
      <c r="CC23" s="111">
        <f>IF(ISERROR(LARGE($AI23:$AS23,COLUMNS($BW23:CC23))),0,LARGE($AI23:$AS23,COLUMNS($BW23:CC23)))</f>
        <v>0</v>
      </c>
      <c r="CD23" s="111">
        <f>IF(ISERROR(LARGE($AI23:$AS23,COLUMNS($BW23:CD23))),0,LARGE($AI23:$AS23,COLUMNS($BW23:CD23)))</f>
        <v>0</v>
      </c>
      <c r="CE23" s="111">
        <f>IF(ISERROR(LARGE($AI23:$AS23,COLUMNS($BW23:CE23))),0,LARGE($AI23:$AS23,COLUMNS($BW23:CE23)))</f>
        <v>0</v>
      </c>
      <c r="CF23" s="111">
        <f>IF(ISERROR(LARGE($AI23:$AS23,COLUMNS($BW23:CF23))),0,LARGE($AI23:$AS23,COLUMNS($BW23:CF23)))</f>
        <v>0</v>
      </c>
      <c r="CG23" s="111">
        <f>IF(ISERROR(LARGE($AI23:$AS23,COLUMNS($BW23:CG23))),0,LARGE($AI23:$AS23,COLUMNS($BW23:CG23)))</f>
        <v>0</v>
      </c>
      <c r="CH23" s="111">
        <f>IF(ISERROR(LARGE($AI23:$AS23,COLUMNS($BW23:CH23))),0,LARGE($AI23:$AS23,COLUMNS($BW23:CH23)))</f>
        <v>0</v>
      </c>
      <c r="CI23" s="111">
        <f>IF(ISERROR(LARGE($AI23:$AS23,COLUMNS($BW23:CI23))),0,LARGE($AI23:$AS23,COLUMNS($BW23:CI23)))</f>
        <v>0</v>
      </c>
      <c r="CJ23" s="111">
        <f>IF(ISERROR(LARGE($AI23:$AS23,COLUMNS($BW23:CJ23))),0,LARGE($AI23:$AS23,COLUMNS($BW23:CJ23)))</f>
        <v>0</v>
      </c>
      <c r="CK23" s="92"/>
      <c r="CL23" s="92">
        <f>IF(ISERROR(LARGE($AU23:$BE23,COLUMNS($CL23:CL23))),0,LARGE($AU23:$BE23,COLUMNS($CL23:CL23)))</f>
        <v>100</v>
      </c>
      <c r="CM23" s="92">
        <f>IF(ISERROR(LARGE($AU23:$BE23,COLUMNS($CL23:CM23))),0,LARGE($AU23:$BE23,COLUMNS($CL23:CM23)))</f>
        <v>91</v>
      </c>
      <c r="CN23" s="92">
        <f>IF(ISERROR(LARGE($AU23:$BE23,COLUMNS($CL23:CN23))),0,LARGE($AU23:$BE23,COLUMNS($CL23:CN23)))</f>
        <v>89</v>
      </c>
      <c r="CO23" s="92">
        <f>IF(ISERROR(LARGE($AU23:$BE23,COLUMNS($CL23:CO23))),0,LARGE($AU23:$BE23,COLUMNS($CL23:CO23)))</f>
        <v>0</v>
      </c>
      <c r="CP23" s="111">
        <f>IF(ISERROR(LARGE($AU23:$BE23,COLUMNS($CL23:CP23))),0,LARGE($AU23:$BE23,COLUMNS($CL23:CP23)))</f>
        <v>0</v>
      </c>
      <c r="CQ23" s="111">
        <f>IF(ISERROR(LARGE($AU23:$BE23,COLUMNS($CL23:CQ23))),0,LARGE($AU23:$BE23,COLUMNS($CL23:CQ23)))</f>
        <v>0</v>
      </c>
      <c r="CR23" s="111">
        <f>IF(ISERROR(LARGE($AU23:$BE23,COLUMNS($CL23:CR23))),0,LARGE($AU23:$BE23,COLUMNS($CL23:CR23)))</f>
        <v>0</v>
      </c>
      <c r="CS23" s="111">
        <f>IF(ISERROR(LARGE($AU23:$BE23,COLUMNS($CL23:CS23))),0,LARGE($AU23:$BE23,COLUMNS($CL23:CS23)))</f>
        <v>0</v>
      </c>
      <c r="CT23" s="111">
        <f>IF(ISERROR(LARGE($AU23:$BE23,COLUMNS($CL23:CT23))),0,LARGE($AU23:$BE23,COLUMNS($CL23:CT23)))</f>
        <v>0</v>
      </c>
      <c r="CU23" s="111">
        <f>IF(ISERROR(LARGE($AU23:$BE23,COLUMNS($CL23:CU23))),0,LARGE($AU23:$BE23,COLUMNS($CL23:CU23)))</f>
        <v>0</v>
      </c>
      <c r="CV23" s="111">
        <f>IF(ISERROR(LARGE($AU23:$BE23,COLUMNS($CL23:CV23))),0,LARGE($AU23:$BE23,COLUMNS($CL23:CV23)))</f>
        <v>0</v>
      </c>
      <c r="CW23" s="111">
        <f>IF(ISERROR(LARGE($AU23:$BE23,COLUMNS($CL23:CW23))),0,LARGE($AU23:$BE23,COLUMNS($CL23:CW23)))</f>
        <v>0</v>
      </c>
      <c r="CX23" s="111">
        <f>IF(ISERROR(LARGE($AU23:$BE23,COLUMNS($CL23:CX23))),0,LARGE($AU23:$BE23,COLUMNS($CL23:CX23)))</f>
        <v>0</v>
      </c>
      <c r="CY23" s="111">
        <f>IF(ISERROR(LARGE($AU23:$BE23,COLUMNS($CL23:CY23))),0,LARGE($AU23:$BE23,COLUMNS($CL23:CY23)))</f>
        <v>0</v>
      </c>
      <c r="DA23" s="113">
        <f>BH23</f>
        <v>57</v>
      </c>
      <c r="DB23" s="113">
        <f>BI23</f>
        <v>15</v>
      </c>
      <c r="DC23" s="113">
        <f>BJ23</f>
        <v>8</v>
      </c>
      <c r="DD23" s="113">
        <f>BK23</f>
        <v>1</v>
      </c>
      <c r="DE23" s="113">
        <f>BL23</f>
        <v>0</v>
      </c>
      <c r="DF23" s="113">
        <f>BM23</f>
        <v>0</v>
      </c>
      <c r="DG23">
        <f>BW23</f>
        <v>0</v>
      </c>
      <c r="DH23">
        <f>BX23</f>
        <v>0</v>
      </c>
      <c r="DI23">
        <f>BY23</f>
        <v>0</v>
      </c>
      <c r="DJ23">
        <f>BZ23</f>
        <v>0</v>
      </c>
      <c r="DK23">
        <f>CL23</f>
        <v>100</v>
      </c>
      <c r="DL23">
        <f>CM23</f>
        <v>91</v>
      </c>
      <c r="DM23">
        <f>CN23</f>
        <v>89</v>
      </c>
      <c r="DN23">
        <f>CO23</f>
        <v>0</v>
      </c>
      <c r="DP23">
        <f>LARGE($DA23:$DN23,COLUMNS($DP23:DP23))</f>
        <v>100</v>
      </c>
      <c r="DQ23">
        <f>LARGE($DA23:$DN23,COLUMNS($DP23:DQ23))</f>
        <v>91</v>
      </c>
      <c r="DR23">
        <f>LARGE($DA23:$DN23,COLUMNS($DP23:DR23))</f>
        <v>89</v>
      </c>
      <c r="DS23">
        <f>LARGE($DA23:$DN23,COLUMNS($DP23:DS23))</f>
        <v>57</v>
      </c>
      <c r="DT23">
        <f>LARGE($DA23:$DN23,COLUMNS($DP23:DT23))</f>
        <v>15</v>
      </c>
      <c r="DU23">
        <f>LARGE($DA23:$DN23,COLUMNS($DP23:DU23))</f>
        <v>8</v>
      </c>
      <c r="DV23">
        <f>LARGE($DA23:$DN23,COLUMNS($DP23:DV23))</f>
        <v>1</v>
      </c>
      <c r="DW23">
        <f>LARGE($DA23:$DN23,COLUMNS($DP23:DW23))</f>
        <v>0</v>
      </c>
      <c r="DX23">
        <f>LARGE($DA23:$DN23,COLUMNS($DP23:DX23))</f>
        <v>0</v>
      </c>
      <c r="DY23">
        <f>LARGE($DA23:$DN23,COLUMNS($DP23:DY23))</f>
        <v>0</v>
      </c>
      <c r="DZ23">
        <f>LARGE($DA23:$DN23,COLUMNS($DP23:DZ23))</f>
        <v>0</v>
      </c>
      <c r="EA23">
        <f>LARGE($DA23:$DN23,COLUMNS($DP23:EA23))</f>
        <v>0</v>
      </c>
      <c r="EB23">
        <f>LARGE($DA23:$DN23,COLUMNS($DP23:EB23))</f>
        <v>0</v>
      </c>
      <c r="EC23">
        <f>LARGE($DA23:$DN23,COLUMNS($DP23:EC23))</f>
        <v>0</v>
      </c>
      <c r="EE23">
        <f>BN23*0.75</f>
        <v>0</v>
      </c>
      <c r="EF23">
        <f>BO23*0.75</f>
        <v>0</v>
      </c>
      <c r="EG23">
        <f>BP23*0.75</f>
        <v>0</v>
      </c>
      <c r="EH23">
        <f>BQ23*0.75</f>
        <v>0</v>
      </c>
      <c r="EI23">
        <f>BR23*0.75</f>
        <v>0</v>
      </c>
      <c r="EJ23">
        <f>BS23*0.75</f>
        <v>0</v>
      </c>
      <c r="EK23">
        <f>BT23*0.75</f>
        <v>0</v>
      </c>
      <c r="EL23">
        <f>BU23*0.75</f>
        <v>0</v>
      </c>
      <c r="EM23">
        <f>CA23*0.75</f>
        <v>0</v>
      </c>
      <c r="EN23">
        <f>CB23*0.75</f>
        <v>0</v>
      </c>
      <c r="EO23">
        <f>CC23*0.75</f>
        <v>0</v>
      </c>
      <c r="EP23">
        <f>CD23*0.75</f>
        <v>0</v>
      </c>
      <c r="EQ23">
        <f>CE23*0.75</f>
        <v>0</v>
      </c>
      <c r="ER23">
        <f>CF23*0.75</f>
        <v>0</v>
      </c>
      <c r="ES23">
        <f>CG23*0.75</f>
        <v>0</v>
      </c>
      <c r="ET23">
        <f>CH23*0.75</f>
        <v>0</v>
      </c>
      <c r="EU23">
        <f>CI23*0.75</f>
        <v>0</v>
      </c>
      <c r="EV23">
        <f>CJ23*0.75</f>
        <v>0</v>
      </c>
      <c r="EW23">
        <f>CP23*0.75</f>
        <v>0</v>
      </c>
      <c r="EX23">
        <f>CQ23*0.75</f>
        <v>0</v>
      </c>
      <c r="EY23">
        <f>CR23*0.75</f>
        <v>0</v>
      </c>
      <c r="EZ23">
        <f>CS23*0.75</f>
        <v>0</v>
      </c>
      <c r="FA23">
        <f>CT23*0.75</f>
        <v>0</v>
      </c>
      <c r="FB23">
        <f>CU23*0.75</f>
        <v>0</v>
      </c>
      <c r="FC23">
        <f>CV23*0.75</f>
        <v>0</v>
      </c>
      <c r="FD23">
        <f>CW23*0.75</f>
        <v>0</v>
      </c>
      <c r="FE23">
        <f>CX23*0.75</f>
        <v>0</v>
      </c>
      <c r="FF23">
        <f>CY23*0.75</f>
        <v>0</v>
      </c>
      <c r="FH23">
        <f>LARGE($EE23:$FF23,COLUMNS($FH23:FH23))</f>
        <v>0</v>
      </c>
      <c r="FI23">
        <f>LARGE($EE23:$FF23,COLUMNS($FH23:FI23))</f>
        <v>0</v>
      </c>
      <c r="FJ23">
        <f>LARGE($EE23:$FF23,COLUMNS($FH23:FJ23))</f>
        <v>0</v>
      </c>
      <c r="FK23">
        <f>LARGE($EE23:$FF23,COLUMNS($FH23:FK23))</f>
        <v>0</v>
      </c>
      <c r="FL23">
        <f>LARGE($EE23:$FF23,COLUMNS($FH23:FL23))</f>
        <v>0</v>
      </c>
      <c r="FM23">
        <f>LARGE($EE23:$FF23,COLUMNS($FH23:FM23))</f>
        <v>0</v>
      </c>
      <c r="FN23">
        <f>LARGE($EE23:$FF23,COLUMNS($FH23:FN23))</f>
        <v>0</v>
      </c>
      <c r="FO23">
        <f>LARGE($EE23:$FF23,COLUMNS($FH23:FO23))</f>
        <v>0</v>
      </c>
      <c r="FP23">
        <f>LARGE($EE23:$FF23,COLUMNS($FH23:FP23))</f>
        <v>0</v>
      </c>
      <c r="FQ23">
        <f>LARGE($EE23:$FF23,COLUMNS($FH23:FQ23))</f>
        <v>0</v>
      </c>
      <c r="FS23">
        <f>DP23</f>
        <v>100</v>
      </c>
      <c r="FT23">
        <f>DQ23</f>
        <v>91</v>
      </c>
      <c r="FU23">
        <f>DR23</f>
        <v>89</v>
      </c>
      <c r="FV23">
        <f>DS23</f>
        <v>57</v>
      </c>
      <c r="FW23">
        <f>DT23</f>
        <v>15</v>
      </c>
      <c r="FX23">
        <f>DU23</f>
        <v>8</v>
      </c>
      <c r="FY23">
        <f>DV23</f>
        <v>1</v>
      </c>
      <c r="FZ23">
        <f>DW23</f>
        <v>0</v>
      </c>
      <c r="GA23">
        <f>DX23</f>
        <v>0</v>
      </c>
      <c r="GB23">
        <f>DY23</f>
        <v>0</v>
      </c>
      <c r="GC23">
        <f>DZ23</f>
        <v>0</v>
      </c>
      <c r="GD23">
        <f>EA23</f>
        <v>0</v>
      </c>
      <c r="GE23">
        <f>EB23</f>
        <v>0</v>
      </c>
      <c r="GF23">
        <f>EC23</f>
        <v>0</v>
      </c>
      <c r="GG23">
        <f>FH23</f>
        <v>0</v>
      </c>
      <c r="GH23">
        <f>FI23</f>
        <v>0</v>
      </c>
      <c r="GI23">
        <f>FJ23</f>
        <v>0</v>
      </c>
      <c r="GJ23">
        <f>FK23</f>
        <v>0</v>
      </c>
      <c r="GK23">
        <f>FL23</f>
        <v>0</v>
      </c>
      <c r="GL23">
        <f>FM23</f>
        <v>0</v>
      </c>
      <c r="GM23">
        <f>FN23</f>
        <v>0</v>
      </c>
      <c r="GN23">
        <f>FO23</f>
        <v>0</v>
      </c>
      <c r="GO23">
        <f>FP23</f>
        <v>0</v>
      </c>
      <c r="GP23">
        <f>FQ23</f>
        <v>0</v>
      </c>
      <c r="GR23">
        <f>LARGE($FS23:$GP23,COLUMNS($GR23:GR23))</f>
        <v>100</v>
      </c>
      <c r="GS23">
        <f>LARGE($FS23:$GP23,COLUMNS($GR23:GS23))</f>
        <v>91</v>
      </c>
      <c r="GT23">
        <f>LARGE($FS23:$GP23,COLUMNS($GR23:GT23))</f>
        <v>89</v>
      </c>
      <c r="GU23">
        <f>LARGE($FS23:$GP23,COLUMNS($GR23:GU23))</f>
        <v>57</v>
      </c>
      <c r="GV23">
        <f>LARGE($FS23:$GP23,COLUMNS($GR23:GV23))</f>
        <v>15</v>
      </c>
      <c r="GW23">
        <f>LARGE($FS23:$GP23,COLUMNS($GR23:GW23))</f>
        <v>8</v>
      </c>
      <c r="GX23">
        <f>LARGE($FS23:$GP23,COLUMNS($GR23:GX23))</f>
        <v>1</v>
      </c>
      <c r="GY23">
        <f>LARGE($FS23:$GP23,COLUMNS($GR23:GY23))</f>
        <v>0</v>
      </c>
      <c r="GZ23">
        <f>LARGE($FS23:$GP23,COLUMNS($GR23:GZ23))</f>
        <v>0</v>
      </c>
      <c r="HA23">
        <f>LARGE($FS23:$GP23,COLUMNS($GR23:HA23))</f>
        <v>0</v>
      </c>
      <c r="HB23">
        <f>LARGE($FS23:$GP23,COLUMNS($GR23:HB23))</f>
        <v>0</v>
      </c>
      <c r="HC23">
        <f>LARGE($FS23:$GP23,COLUMNS($GR23:HC23))</f>
        <v>0</v>
      </c>
      <c r="HD23">
        <f>LARGE($FS23:$GP23,COLUMNS($GR23:HD23))</f>
        <v>0</v>
      </c>
      <c r="HE23">
        <f>LARGE($FS23:$GP23,COLUMNS($GR23:HE23))</f>
        <v>0</v>
      </c>
    </row>
    <row r="24" spans="1:213" ht="15" customHeight="1">
      <c r="A24" s="11" t="s">
        <v>215</v>
      </c>
      <c r="B24" s="120">
        <f>COUNTIF(T24:BE24,"&gt;0")</f>
        <v>7</v>
      </c>
      <c r="C24" s="35">
        <f>SUM(T24:BE24)</f>
        <v>314</v>
      </c>
      <c r="D24" s="123">
        <f>SUM(_xlfn.DROP(GR24:HE24,,(D$2-14)))</f>
        <v>313</v>
      </c>
      <c r="E24" s="38">
        <f>C24/B24</f>
        <v>44.857142857142854</v>
      </c>
      <c r="F24" s="122">
        <f>COUNTIF(T24:BG24,110)</f>
        <v>0</v>
      </c>
      <c r="G24" s="38"/>
      <c r="H24" s="110">
        <f>COUNTIF(T24:AG24,"&gt;0")</f>
        <v>3</v>
      </c>
      <c r="I24" s="62">
        <f>SUM(BH24:BM24)</f>
        <v>170</v>
      </c>
      <c r="J24" s="110">
        <f>COUNTIF(AI24:AS24,"&gt;0")</f>
        <v>4</v>
      </c>
      <c r="K24" s="62">
        <f>SUM(BW24:BZ24)</f>
        <v>144</v>
      </c>
      <c r="L24" s="110">
        <f>COUNTIF(AU24:BE24,"&gt;0")</f>
        <v>0</v>
      </c>
      <c r="M24" s="109">
        <f>SUM(CL24:CO24)</f>
        <v>0</v>
      </c>
      <c r="N24" s="110">
        <f>28-COUNTIF(EE24:FF24,0)</f>
        <v>0</v>
      </c>
      <c r="O24" s="109">
        <f>SUM(EE24:FF24)</f>
        <v>0</v>
      </c>
      <c r="P24" s="20">
        <f>IF(MIN(H24,6)+MIN(J24,4)+MIN(L24,4)&gt;=D$2,0,D$2-MIN(H24,6)-MIN(J24,4)-MIN(L24,4))</f>
        <v>0</v>
      </c>
      <c r="Q24" s="20">
        <f>SUM(_xlfn.DROP(FG24:FQ24,,(-10+P24)))</f>
        <v>0</v>
      </c>
      <c r="R24" s="20"/>
      <c r="S24" s="20"/>
      <c r="T24" s="78"/>
      <c r="U24" s="78">
        <v>48</v>
      </c>
      <c r="V24" s="78">
        <v>82</v>
      </c>
      <c r="W24" s="78"/>
      <c r="X24" s="78"/>
      <c r="Y24" s="78"/>
      <c r="Z24" s="78"/>
      <c r="AA24" s="78"/>
      <c r="AB24" s="78"/>
      <c r="AC24" s="78"/>
      <c r="AD24" s="78"/>
      <c r="AE24" s="78"/>
      <c r="AF24" s="78">
        <v>40</v>
      </c>
      <c r="AG24" s="78"/>
      <c r="AH24" s="78"/>
      <c r="AI24" s="78"/>
      <c r="AJ24" s="78"/>
      <c r="AK24" s="78"/>
      <c r="AL24" s="78">
        <v>1</v>
      </c>
      <c r="AM24" s="49">
        <v>1</v>
      </c>
      <c r="AN24" s="49">
        <v>48</v>
      </c>
      <c r="AP24" s="78">
        <v>94</v>
      </c>
      <c r="AQ24" s="78"/>
      <c r="AS24" s="78"/>
      <c r="AT24" s="78"/>
      <c r="AU24" s="78"/>
      <c r="AV24" s="47"/>
      <c r="AW24" s="78"/>
      <c r="AX24" s="78"/>
      <c r="AY24" s="78"/>
      <c r="AZ24" s="79"/>
      <c r="BA24" s="78"/>
      <c r="BB24" s="78"/>
      <c r="BC24" s="47"/>
      <c r="BD24" s="78"/>
      <c r="BE24" s="47"/>
      <c r="BF24" s="47"/>
      <c r="BG24" s="47"/>
      <c r="BH24" s="92">
        <f>IF(ISERROR(LARGE($T24:$AG24,COLUMNS($BH24:BH24))),0,LARGE($T24:$AG24,COLUMNS($BH24:BH24)))</f>
        <v>82</v>
      </c>
      <c r="BI24" s="92">
        <f>IF(ISERROR(LARGE($T24:$AG24,COLUMNS($BH24:BI24))),0,LARGE($T24:$AG24,COLUMNS($BH24:BI24)))</f>
        <v>48</v>
      </c>
      <c r="BJ24" s="92">
        <f>IF(ISERROR(LARGE($T24:$AG24,COLUMNS($BH24:BJ24))),0,LARGE($T24:$AG24,COLUMNS($BH24:BJ24)))</f>
        <v>40</v>
      </c>
      <c r="BK24" s="92">
        <f>IF(ISERROR(LARGE($T24:$AG24,COLUMNS($BH24:BK24))),0,LARGE($T24:$AG24,COLUMNS($BH24:BK24)))</f>
        <v>0</v>
      </c>
      <c r="BL24" s="92">
        <f>IF(ISERROR(LARGE($T24:$AG24,COLUMNS($BH24:BL24))),0,LARGE($T24:$AG24,COLUMNS($BH24:BL24)))</f>
        <v>0</v>
      </c>
      <c r="BM24" s="92">
        <f>IF(ISERROR(LARGE($T24:$AG24,COLUMNS($BH24:BM24))),0,LARGE($T24:$AG24,COLUMNS($BH24:BM24)))</f>
        <v>0</v>
      </c>
      <c r="BN24" s="111">
        <f>IF(ISERROR(LARGE($T24:$AG24,COLUMNS($BH24:BN24))),0,LARGE($T24:$AG24,COLUMNS($BH24:BN24)))</f>
        <v>0</v>
      </c>
      <c r="BO24" s="111">
        <f>IF(ISERROR(LARGE($T24:$AG24,COLUMNS($BH24:BO24))),0,LARGE($T24:$AG24,COLUMNS($BH24:BO24)))</f>
        <v>0</v>
      </c>
      <c r="BP24" s="111">
        <f>IF(ISERROR(LARGE($T24:$AG24,COLUMNS($BH24:BP24))),0,LARGE($T24:$AG24,COLUMNS($BH24:BP24)))</f>
        <v>0</v>
      </c>
      <c r="BQ24" s="111">
        <f>IF(ISERROR(LARGE($T24:$AG24,COLUMNS($BH24:BQ24))),0,LARGE($T24:$AG24,COLUMNS($BH24:BQ24)))</f>
        <v>0</v>
      </c>
      <c r="BR24" s="111">
        <f>IF(ISERROR(LARGE($T24:$AG24,COLUMNS($BH24:BR24))),0,LARGE($T24:$AG24,COLUMNS($BH24:BR24)))</f>
        <v>0</v>
      </c>
      <c r="BS24" s="111">
        <f>IF(ISERROR(LARGE($T24:$AG24,COLUMNS($BH24:BS24))),0,LARGE($T24:$AG24,COLUMNS($BH24:BS24)))</f>
        <v>0</v>
      </c>
      <c r="BT24" s="111">
        <f>IF(ISERROR(LARGE($T24:$AG24,COLUMNS($BH24:BT24))),0,LARGE($T24:$AG24,COLUMNS($BH24:BT24)))</f>
        <v>0</v>
      </c>
      <c r="BU24" s="111">
        <f>IF(ISERROR(LARGE($T24:$AG24,COLUMNS($BH24:BU24))),0,LARGE($T24:$AG24,COLUMNS($BH24:BU24)))</f>
        <v>0</v>
      </c>
      <c r="BV24" s="92"/>
      <c r="BW24" s="92">
        <f>IF(ISERROR(LARGE($AI24:$AS24,COLUMNS($BW24:BW24))),0,LARGE($AI24:$AS24,COLUMNS($BW24:BW24)))</f>
        <v>94</v>
      </c>
      <c r="BX24" s="92">
        <f>IF(ISERROR(LARGE($AI24:$AS24,COLUMNS($BW24:BX24))),0,LARGE($AI24:$AS24,COLUMNS($BW24:BX24)))</f>
        <v>48</v>
      </c>
      <c r="BY24" s="92">
        <f>IF(ISERROR(LARGE($AI24:$AS24,COLUMNS($BW24:BY24))),0,LARGE($AI24:$AS24,COLUMNS($BW24:BY24)))</f>
        <v>1</v>
      </c>
      <c r="BZ24" s="92">
        <f>IF(ISERROR(LARGE($AI24:$AS24,COLUMNS($BW24:BZ24))),0,LARGE($AI24:$AS24,COLUMNS($BW24:BZ24)))</f>
        <v>1</v>
      </c>
      <c r="CA24" s="111">
        <f>IF(ISERROR(LARGE($AI24:$AS24,COLUMNS($BW24:CA24))),0,LARGE($AI24:$AS24,COLUMNS($BW24:CA24)))</f>
        <v>0</v>
      </c>
      <c r="CB24" s="111">
        <f>IF(ISERROR(LARGE($AI24:$AS24,COLUMNS($BW24:CB24))),0,LARGE($AI24:$AS24,COLUMNS($BW24:CB24)))</f>
        <v>0</v>
      </c>
      <c r="CC24" s="111">
        <f>IF(ISERROR(LARGE($AI24:$AS24,COLUMNS($BW24:CC24))),0,LARGE($AI24:$AS24,COLUMNS($BW24:CC24)))</f>
        <v>0</v>
      </c>
      <c r="CD24" s="111">
        <f>IF(ISERROR(LARGE($AI24:$AS24,COLUMNS($BW24:CD24))),0,LARGE($AI24:$AS24,COLUMNS($BW24:CD24)))</f>
        <v>0</v>
      </c>
      <c r="CE24" s="111">
        <f>IF(ISERROR(LARGE($AI24:$AS24,COLUMNS($BW24:CE24))),0,LARGE($AI24:$AS24,COLUMNS($BW24:CE24)))</f>
        <v>0</v>
      </c>
      <c r="CF24" s="111">
        <f>IF(ISERROR(LARGE($AI24:$AS24,COLUMNS($BW24:CF24))),0,LARGE($AI24:$AS24,COLUMNS($BW24:CF24)))</f>
        <v>0</v>
      </c>
      <c r="CG24" s="111">
        <f>IF(ISERROR(LARGE($AI24:$AS24,COLUMNS($BW24:CG24))),0,LARGE($AI24:$AS24,COLUMNS($BW24:CG24)))</f>
        <v>0</v>
      </c>
      <c r="CH24" s="111">
        <f>IF(ISERROR(LARGE($AI24:$AS24,COLUMNS($BW24:CH24))),0,LARGE($AI24:$AS24,COLUMNS($BW24:CH24)))</f>
        <v>0</v>
      </c>
      <c r="CI24" s="111">
        <f>IF(ISERROR(LARGE($AI24:$AS24,COLUMNS($BW24:CI24))),0,LARGE($AI24:$AS24,COLUMNS($BW24:CI24)))</f>
        <v>0</v>
      </c>
      <c r="CJ24" s="111">
        <f>IF(ISERROR(LARGE($AI24:$AS24,COLUMNS($BW24:CJ24))),0,LARGE($AI24:$AS24,COLUMNS($BW24:CJ24)))</f>
        <v>0</v>
      </c>
      <c r="CK24" s="92"/>
      <c r="CL24" s="92">
        <f>IF(ISERROR(LARGE($AU24:$BE24,COLUMNS($CL24:CL24))),0,LARGE($AU24:$BE24,COLUMNS($CL24:CL24)))</f>
        <v>0</v>
      </c>
      <c r="CM24" s="92">
        <f>IF(ISERROR(LARGE($AU24:$BE24,COLUMNS($CL24:CM24))),0,LARGE($AU24:$BE24,COLUMNS($CL24:CM24)))</f>
        <v>0</v>
      </c>
      <c r="CN24" s="92">
        <f>IF(ISERROR(LARGE($AU24:$BE24,COLUMNS($CL24:CN24))),0,LARGE($AU24:$BE24,COLUMNS($CL24:CN24)))</f>
        <v>0</v>
      </c>
      <c r="CO24" s="92">
        <f>IF(ISERROR(LARGE($AU24:$BE24,COLUMNS($CL24:CO24))),0,LARGE($AU24:$BE24,COLUMNS($CL24:CO24)))</f>
        <v>0</v>
      </c>
      <c r="CP24" s="111">
        <f>IF(ISERROR(LARGE($AU24:$BE24,COLUMNS($CL24:CP24))),0,LARGE($AU24:$BE24,COLUMNS($CL24:CP24)))</f>
        <v>0</v>
      </c>
      <c r="CQ24" s="111">
        <f>IF(ISERROR(LARGE($AU24:$BE24,COLUMNS($CL24:CQ24))),0,LARGE($AU24:$BE24,COLUMNS($CL24:CQ24)))</f>
        <v>0</v>
      </c>
      <c r="CR24" s="111">
        <f>IF(ISERROR(LARGE($AU24:$BE24,COLUMNS($CL24:CR24))),0,LARGE($AU24:$BE24,COLUMNS($CL24:CR24)))</f>
        <v>0</v>
      </c>
      <c r="CS24" s="111">
        <f>IF(ISERROR(LARGE($AU24:$BE24,COLUMNS($CL24:CS24))),0,LARGE($AU24:$BE24,COLUMNS($CL24:CS24)))</f>
        <v>0</v>
      </c>
      <c r="CT24" s="111">
        <f>IF(ISERROR(LARGE($AU24:$BE24,COLUMNS($CL24:CT24))),0,LARGE($AU24:$BE24,COLUMNS($CL24:CT24)))</f>
        <v>0</v>
      </c>
      <c r="CU24" s="111">
        <f>IF(ISERROR(LARGE($AU24:$BE24,COLUMNS($CL24:CU24))),0,LARGE($AU24:$BE24,COLUMNS($CL24:CU24)))</f>
        <v>0</v>
      </c>
      <c r="CV24" s="111">
        <f>IF(ISERROR(LARGE($AU24:$BE24,COLUMNS($CL24:CV24))),0,LARGE($AU24:$BE24,COLUMNS($CL24:CV24)))</f>
        <v>0</v>
      </c>
      <c r="CW24" s="111">
        <f>IF(ISERROR(LARGE($AU24:$BE24,COLUMNS($CL24:CW24))),0,LARGE($AU24:$BE24,COLUMNS($CL24:CW24)))</f>
        <v>0</v>
      </c>
      <c r="CX24" s="111">
        <f>IF(ISERROR(LARGE($AU24:$BE24,COLUMNS($CL24:CX24))),0,LARGE($AU24:$BE24,COLUMNS($CL24:CX24)))</f>
        <v>0</v>
      </c>
      <c r="CY24" s="111">
        <f>IF(ISERROR(LARGE($AU24:$BE24,COLUMNS($CL24:CY24))),0,LARGE($AU24:$BE24,COLUMNS($CL24:CY24)))</f>
        <v>0</v>
      </c>
      <c r="DA24" s="113">
        <f>BH24</f>
        <v>82</v>
      </c>
      <c r="DB24" s="113">
        <f>BI24</f>
        <v>48</v>
      </c>
      <c r="DC24" s="113">
        <f>BJ24</f>
        <v>40</v>
      </c>
      <c r="DD24" s="113">
        <f>BK24</f>
        <v>0</v>
      </c>
      <c r="DE24" s="113">
        <f>BL24</f>
        <v>0</v>
      </c>
      <c r="DF24" s="113">
        <f>BM24</f>
        <v>0</v>
      </c>
      <c r="DG24">
        <f>BW24</f>
        <v>94</v>
      </c>
      <c r="DH24">
        <f>BX24</f>
        <v>48</v>
      </c>
      <c r="DI24">
        <f>BY24</f>
        <v>1</v>
      </c>
      <c r="DJ24">
        <f>BZ24</f>
        <v>1</v>
      </c>
      <c r="DK24">
        <f>CL24</f>
        <v>0</v>
      </c>
      <c r="DL24">
        <f>CM24</f>
        <v>0</v>
      </c>
      <c r="DM24">
        <f>CN24</f>
        <v>0</v>
      </c>
      <c r="DN24">
        <f>CO24</f>
        <v>0</v>
      </c>
      <c r="DP24">
        <f>LARGE($DA24:$DN24,COLUMNS($DP24:DP24))</f>
        <v>94</v>
      </c>
      <c r="DQ24">
        <f>LARGE($DA24:$DN24,COLUMNS($DP24:DQ24))</f>
        <v>82</v>
      </c>
      <c r="DR24">
        <f>LARGE($DA24:$DN24,COLUMNS($DP24:DR24))</f>
        <v>48</v>
      </c>
      <c r="DS24">
        <f>LARGE($DA24:$DN24,COLUMNS($DP24:DS24))</f>
        <v>48</v>
      </c>
      <c r="DT24">
        <f>LARGE($DA24:$DN24,COLUMNS($DP24:DT24))</f>
        <v>40</v>
      </c>
      <c r="DU24">
        <f>LARGE($DA24:$DN24,COLUMNS($DP24:DU24))</f>
        <v>1</v>
      </c>
      <c r="DV24">
        <f>LARGE($DA24:$DN24,COLUMNS($DP24:DV24))</f>
        <v>1</v>
      </c>
      <c r="DW24">
        <f>LARGE($DA24:$DN24,COLUMNS($DP24:DW24))</f>
        <v>0</v>
      </c>
      <c r="DX24">
        <f>LARGE($DA24:$DN24,COLUMNS($DP24:DX24))</f>
        <v>0</v>
      </c>
      <c r="DY24">
        <f>LARGE($DA24:$DN24,COLUMNS($DP24:DY24))</f>
        <v>0</v>
      </c>
      <c r="DZ24">
        <f>LARGE($DA24:$DN24,COLUMNS($DP24:DZ24))</f>
        <v>0</v>
      </c>
      <c r="EA24">
        <f>LARGE($DA24:$DN24,COLUMNS($DP24:EA24))</f>
        <v>0</v>
      </c>
      <c r="EB24">
        <f>LARGE($DA24:$DN24,COLUMNS($DP24:EB24))</f>
        <v>0</v>
      </c>
      <c r="EC24">
        <f>LARGE($DA24:$DN24,COLUMNS($DP24:EC24))</f>
        <v>0</v>
      </c>
      <c r="EE24">
        <f>BN24*0.75</f>
        <v>0</v>
      </c>
      <c r="EF24">
        <f>BO24*0.75</f>
        <v>0</v>
      </c>
      <c r="EG24">
        <f>BP24*0.75</f>
        <v>0</v>
      </c>
      <c r="EH24">
        <f>BQ24*0.75</f>
        <v>0</v>
      </c>
      <c r="EI24">
        <f>BR24*0.75</f>
        <v>0</v>
      </c>
      <c r="EJ24">
        <f>BS24*0.75</f>
        <v>0</v>
      </c>
      <c r="EK24">
        <f>BT24*0.75</f>
        <v>0</v>
      </c>
      <c r="EL24">
        <f>BU24*0.75</f>
        <v>0</v>
      </c>
      <c r="EM24">
        <f>CA24*0.75</f>
        <v>0</v>
      </c>
      <c r="EN24">
        <f>CB24*0.75</f>
        <v>0</v>
      </c>
      <c r="EO24">
        <f>CC24*0.75</f>
        <v>0</v>
      </c>
      <c r="EP24">
        <f>CD24*0.75</f>
        <v>0</v>
      </c>
      <c r="EQ24">
        <f>CE24*0.75</f>
        <v>0</v>
      </c>
      <c r="ER24">
        <f>CF24*0.75</f>
        <v>0</v>
      </c>
      <c r="ES24">
        <f>CG24*0.75</f>
        <v>0</v>
      </c>
      <c r="ET24">
        <f>CH24*0.75</f>
        <v>0</v>
      </c>
      <c r="EU24">
        <f>CI24*0.75</f>
        <v>0</v>
      </c>
      <c r="EV24">
        <f>CJ24*0.75</f>
        <v>0</v>
      </c>
      <c r="EW24">
        <f>CP24*0.75</f>
        <v>0</v>
      </c>
      <c r="EX24">
        <f>CQ24*0.75</f>
        <v>0</v>
      </c>
      <c r="EY24">
        <f>CR24*0.75</f>
        <v>0</v>
      </c>
      <c r="EZ24">
        <f>CS24*0.75</f>
        <v>0</v>
      </c>
      <c r="FA24">
        <f>CT24*0.75</f>
        <v>0</v>
      </c>
      <c r="FB24">
        <f>CU24*0.75</f>
        <v>0</v>
      </c>
      <c r="FC24">
        <f>CV24*0.75</f>
        <v>0</v>
      </c>
      <c r="FD24">
        <f>CW24*0.75</f>
        <v>0</v>
      </c>
      <c r="FE24">
        <f>CX24*0.75</f>
        <v>0</v>
      </c>
      <c r="FF24">
        <f>CY24*0.75</f>
        <v>0</v>
      </c>
      <c r="FH24">
        <f>LARGE($EE24:$FF24,COLUMNS($FH24:FH24))</f>
        <v>0</v>
      </c>
      <c r="FI24">
        <f>LARGE($EE24:$FF24,COLUMNS($FH24:FI24))</f>
        <v>0</v>
      </c>
      <c r="FJ24">
        <f>LARGE($EE24:$FF24,COLUMNS($FH24:FJ24))</f>
        <v>0</v>
      </c>
      <c r="FK24">
        <f>LARGE($EE24:$FF24,COLUMNS($FH24:FK24))</f>
        <v>0</v>
      </c>
      <c r="FL24">
        <f>LARGE($EE24:$FF24,COLUMNS($FH24:FL24))</f>
        <v>0</v>
      </c>
      <c r="FM24">
        <f>LARGE($EE24:$FF24,COLUMNS($FH24:FM24))</f>
        <v>0</v>
      </c>
      <c r="FN24">
        <f>LARGE($EE24:$FF24,COLUMNS($FH24:FN24))</f>
        <v>0</v>
      </c>
      <c r="FO24">
        <f>LARGE($EE24:$FF24,COLUMNS($FH24:FO24))</f>
        <v>0</v>
      </c>
      <c r="FP24">
        <f>LARGE($EE24:$FF24,COLUMNS($FH24:FP24))</f>
        <v>0</v>
      </c>
      <c r="FQ24">
        <f>LARGE($EE24:$FF24,COLUMNS($FH24:FQ24))</f>
        <v>0</v>
      </c>
      <c r="FS24">
        <f>DP24</f>
        <v>94</v>
      </c>
      <c r="FT24">
        <f>DQ24</f>
        <v>82</v>
      </c>
      <c r="FU24">
        <f>DR24</f>
        <v>48</v>
      </c>
      <c r="FV24">
        <f>DS24</f>
        <v>48</v>
      </c>
      <c r="FW24">
        <f>DT24</f>
        <v>40</v>
      </c>
      <c r="FX24">
        <f>DU24</f>
        <v>1</v>
      </c>
      <c r="FY24">
        <f>DV24</f>
        <v>1</v>
      </c>
      <c r="FZ24">
        <f>DW24</f>
        <v>0</v>
      </c>
      <c r="GA24">
        <f>DX24</f>
        <v>0</v>
      </c>
      <c r="GB24">
        <f>DY24</f>
        <v>0</v>
      </c>
      <c r="GC24">
        <f>DZ24</f>
        <v>0</v>
      </c>
      <c r="GD24">
        <f>EA24</f>
        <v>0</v>
      </c>
      <c r="GE24">
        <f>EB24</f>
        <v>0</v>
      </c>
      <c r="GF24">
        <f>EC24</f>
        <v>0</v>
      </c>
      <c r="GG24">
        <f>FH24</f>
        <v>0</v>
      </c>
      <c r="GH24">
        <f>FI24</f>
        <v>0</v>
      </c>
      <c r="GI24">
        <f>FJ24</f>
        <v>0</v>
      </c>
      <c r="GJ24">
        <f>FK24</f>
        <v>0</v>
      </c>
      <c r="GK24">
        <f>FL24</f>
        <v>0</v>
      </c>
      <c r="GL24">
        <f>FM24</f>
        <v>0</v>
      </c>
      <c r="GM24">
        <f>FN24</f>
        <v>0</v>
      </c>
      <c r="GN24">
        <f>FO24</f>
        <v>0</v>
      </c>
      <c r="GO24">
        <f>FP24</f>
        <v>0</v>
      </c>
      <c r="GP24">
        <f>FQ24</f>
        <v>0</v>
      </c>
      <c r="GR24">
        <f>LARGE($FS24:$GP24,COLUMNS($GR24:GR24))</f>
        <v>94</v>
      </c>
      <c r="GS24">
        <f>LARGE($FS24:$GP24,COLUMNS($GR24:GS24))</f>
        <v>82</v>
      </c>
      <c r="GT24">
        <f>LARGE($FS24:$GP24,COLUMNS($GR24:GT24))</f>
        <v>48</v>
      </c>
      <c r="GU24">
        <f>LARGE($FS24:$GP24,COLUMNS($GR24:GU24))</f>
        <v>48</v>
      </c>
      <c r="GV24">
        <f>LARGE($FS24:$GP24,COLUMNS($GR24:GV24))</f>
        <v>40</v>
      </c>
      <c r="GW24">
        <f>LARGE($FS24:$GP24,COLUMNS($GR24:GW24))</f>
        <v>1</v>
      </c>
      <c r="GX24">
        <f>LARGE($FS24:$GP24,COLUMNS($GR24:GX24))</f>
        <v>1</v>
      </c>
      <c r="GY24">
        <f>LARGE($FS24:$GP24,COLUMNS($GR24:GY24))</f>
        <v>0</v>
      </c>
      <c r="GZ24">
        <f>LARGE($FS24:$GP24,COLUMNS($GR24:GZ24))</f>
        <v>0</v>
      </c>
      <c r="HA24">
        <f>LARGE($FS24:$GP24,COLUMNS($GR24:HA24))</f>
        <v>0</v>
      </c>
      <c r="HB24">
        <f>LARGE($FS24:$GP24,COLUMNS($GR24:HB24))</f>
        <v>0</v>
      </c>
      <c r="HC24">
        <f>LARGE($FS24:$GP24,COLUMNS($GR24:HC24))</f>
        <v>0</v>
      </c>
      <c r="HD24">
        <f>LARGE($FS24:$GP24,COLUMNS($GR24:HD24))</f>
        <v>0</v>
      </c>
      <c r="HE24">
        <f>LARGE($FS24:$GP24,COLUMNS($GR24:HE24))</f>
        <v>0</v>
      </c>
    </row>
    <row r="25" spans="1:213" ht="15" customHeight="1">
      <c r="A25" s="57" t="s">
        <v>213</v>
      </c>
      <c r="B25" s="120">
        <f>COUNTIF(T25:BE25,"&gt;0")</f>
        <v>5</v>
      </c>
      <c r="C25" s="35">
        <f>SUM(T25:BE25)</f>
        <v>299</v>
      </c>
      <c r="D25" s="123">
        <f>SUM(_xlfn.DROP(GR25:HE25,,(D$2-14)))</f>
        <v>299</v>
      </c>
      <c r="E25" s="38">
        <f>C25/B25</f>
        <v>59.8</v>
      </c>
      <c r="F25" s="122">
        <f>COUNTIF(T25:BG25,110)</f>
        <v>0</v>
      </c>
      <c r="G25" s="38"/>
      <c r="H25" s="110">
        <f>COUNTIF(T25:AG25,"&gt;0")</f>
        <v>5</v>
      </c>
      <c r="I25" s="62">
        <f>SUM(BH25:BM25)</f>
        <v>299</v>
      </c>
      <c r="J25" s="110">
        <f>COUNTIF(AI25:AS25,"&gt;0")</f>
        <v>0</v>
      </c>
      <c r="K25" s="62">
        <f>SUM(BW25:BZ25)</f>
        <v>0</v>
      </c>
      <c r="L25" s="110">
        <f>COUNTIF(AU25:BE25,"&gt;0")</f>
        <v>0</v>
      </c>
      <c r="M25" s="109">
        <f>SUM(CL25:CO25)</f>
        <v>0</v>
      </c>
      <c r="N25" s="110">
        <f>28-COUNTIF(EE25:FF25,0)</f>
        <v>0</v>
      </c>
      <c r="O25" s="109">
        <f>SUM(EE25:FF25)</f>
        <v>0</v>
      </c>
      <c r="P25" s="20">
        <f>IF(MIN(H25,6)+MIN(J25,4)+MIN(L25,4)&gt;=D$2,0,D$2-MIN(H25,6)-MIN(J25,4)-MIN(L25,4))</f>
        <v>1</v>
      </c>
      <c r="Q25" s="20">
        <f>SUM(_xlfn.DROP(FG25:FQ25,,(-10+P25)))</f>
        <v>0</v>
      </c>
      <c r="R25" s="20"/>
      <c r="S25" s="20"/>
      <c r="T25" s="78">
        <v>72</v>
      </c>
      <c r="U25" s="81"/>
      <c r="V25" s="78"/>
      <c r="W25" s="78"/>
      <c r="X25" s="78"/>
      <c r="Y25" s="78"/>
      <c r="Z25" s="78"/>
      <c r="AA25" s="78">
        <v>52</v>
      </c>
      <c r="AB25" s="78"/>
      <c r="AC25" s="78">
        <v>33</v>
      </c>
      <c r="AD25" s="78">
        <v>77</v>
      </c>
      <c r="AE25" s="78">
        <v>65</v>
      </c>
      <c r="AF25" s="78"/>
      <c r="AG25" s="78"/>
      <c r="AH25" s="78"/>
      <c r="AI25" s="78"/>
      <c r="AJ25" s="78"/>
      <c r="AK25" s="78"/>
      <c r="AL25" s="78"/>
      <c r="AM25" s="78"/>
      <c r="AN25" s="78"/>
      <c r="AP25" s="78"/>
      <c r="AQ25" s="78"/>
      <c r="AS25" s="78"/>
      <c r="AT25" s="78"/>
      <c r="AU25" s="47"/>
      <c r="AV25" s="47"/>
      <c r="AW25" s="79"/>
      <c r="AX25" s="79"/>
      <c r="AY25" s="79"/>
      <c r="AZ25" s="79"/>
      <c r="BA25" s="79"/>
      <c r="BB25" s="47"/>
      <c r="BC25" s="47"/>
      <c r="BD25" s="47"/>
      <c r="BE25" s="47"/>
      <c r="BF25" s="47"/>
      <c r="BG25" s="47"/>
      <c r="BH25" s="92">
        <f>IF(ISERROR(LARGE($T25:$AG25,COLUMNS($BH25:BH25))),0,LARGE($T25:$AG25,COLUMNS($BH25:BH25)))</f>
        <v>77</v>
      </c>
      <c r="BI25" s="92">
        <f>IF(ISERROR(LARGE($T25:$AG25,COLUMNS($BH25:BI25))),0,LARGE($T25:$AG25,COLUMNS($BH25:BI25)))</f>
        <v>72</v>
      </c>
      <c r="BJ25" s="92">
        <f>IF(ISERROR(LARGE($T25:$AG25,COLUMNS($BH25:BJ25))),0,LARGE($T25:$AG25,COLUMNS($BH25:BJ25)))</f>
        <v>65</v>
      </c>
      <c r="BK25" s="92">
        <f>IF(ISERROR(LARGE($T25:$AG25,COLUMNS($BH25:BK25))),0,LARGE($T25:$AG25,COLUMNS($BH25:BK25)))</f>
        <v>52</v>
      </c>
      <c r="BL25" s="92">
        <f>IF(ISERROR(LARGE($T25:$AG25,COLUMNS($BH25:BL25))),0,LARGE($T25:$AG25,COLUMNS($BH25:BL25)))</f>
        <v>33</v>
      </c>
      <c r="BM25" s="92">
        <f>IF(ISERROR(LARGE($T25:$AG25,COLUMNS($BH25:BM25))),0,LARGE($T25:$AG25,COLUMNS($BH25:BM25)))</f>
        <v>0</v>
      </c>
      <c r="BN25" s="111">
        <f>IF(ISERROR(LARGE($T25:$AG25,COLUMNS($BH25:BN25))),0,LARGE($T25:$AG25,COLUMNS($BH25:BN25)))</f>
        <v>0</v>
      </c>
      <c r="BO25" s="111">
        <f>IF(ISERROR(LARGE($T25:$AG25,COLUMNS($BH25:BO25))),0,LARGE($T25:$AG25,COLUMNS($BH25:BO25)))</f>
        <v>0</v>
      </c>
      <c r="BP25" s="111">
        <f>IF(ISERROR(LARGE($T25:$AG25,COLUMNS($BH25:BP25))),0,LARGE($T25:$AG25,COLUMNS($BH25:BP25)))</f>
        <v>0</v>
      </c>
      <c r="BQ25" s="111">
        <f>IF(ISERROR(LARGE($T25:$AG25,COLUMNS($BH25:BQ25))),0,LARGE($T25:$AG25,COLUMNS($BH25:BQ25)))</f>
        <v>0</v>
      </c>
      <c r="BR25" s="111">
        <f>IF(ISERROR(LARGE($T25:$AG25,COLUMNS($BH25:BR25))),0,LARGE($T25:$AG25,COLUMNS($BH25:BR25)))</f>
        <v>0</v>
      </c>
      <c r="BS25" s="111">
        <f>IF(ISERROR(LARGE($T25:$AG25,COLUMNS($BH25:BS25))),0,LARGE($T25:$AG25,COLUMNS($BH25:BS25)))</f>
        <v>0</v>
      </c>
      <c r="BT25" s="111">
        <f>IF(ISERROR(LARGE($T25:$AG25,COLUMNS($BH25:BT25))),0,LARGE($T25:$AG25,COLUMNS($BH25:BT25)))</f>
        <v>0</v>
      </c>
      <c r="BU25" s="111">
        <f>IF(ISERROR(LARGE($T25:$AG25,COLUMNS($BH25:BU25))),0,LARGE($T25:$AG25,COLUMNS($BH25:BU25)))</f>
        <v>0</v>
      </c>
      <c r="BV25" s="92"/>
      <c r="BW25" s="92">
        <f>IF(ISERROR(LARGE($AI25:$AS25,COLUMNS($BW25:BW25))),0,LARGE($AI25:$AS25,COLUMNS($BW25:BW25)))</f>
        <v>0</v>
      </c>
      <c r="BX25" s="92">
        <f>IF(ISERROR(LARGE($AI25:$AS25,COLUMNS($BW25:BX25))),0,LARGE($AI25:$AS25,COLUMNS($BW25:BX25)))</f>
        <v>0</v>
      </c>
      <c r="BY25" s="92">
        <f>IF(ISERROR(LARGE($AI25:$AS25,COLUMNS($BW25:BY25))),0,LARGE($AI25:$AS25,COLUMNS($BW25:BY25)))</f>
        <v>0</v>
      </c>
      <c r="BZ25" s="92">
        <f>IF(ISERROR(LARGE($AI25:$AS25,COLUMNS($BW25:BZ25))),0,LARGE($AI25:$AS25,COLUMNS($BW25:BZ25)))</f>
        <v>0</v>
      </c>
      <c r="CA25" s="111">
        <f>IF(ISERROR(LARGE($AI25:$AS25,COLUMNS($BW25:CA25))),0,LARGE($AI25:$AS25,COLUMNS($BW25:CA25)))</f>
        <v>0</v>
      </c>
      <c r="CB25" s="111">
        <f>IF(ISERROR(LARGE($AI25:$AS25,COLUMNS($BW25:CB25))),0,LARGE($AI25:$AS25,COLUMNS($BW25:CB25)))</f>
        <v>0</v>
      </c>
      <c r="CC25" s="111">
        <f>IF(ISERROR(LARGE($AI25:$AS25,COLUMNS($BW25:CC25))),0,LARGE($AI25:$AS25,COLUMNS($BW25:CC25)))</f>
        <v>0</v>
      </c>
      <c r="CD25" s="111">
        <f>IF(ISERROR(LARGE($AI25:$AS25,COLUMNS($BW25:CD25))),0,LARGE($AI25:$AS25,COLUMNS($BW25:CD25)))</f>
        <v>0</v>
      </c>
      <c r="CE25" s="111">
        <f>IF(ISERROR(LARGE($AI25:$AS25,COLUMNS($BW25:CE25))),0,LARGE($AI25:$AS25,COLUMNS($BW25:CE25)))</f>
        <v>0</v>
      </c>
      <c r="CF25" s="111">
        <f>IF(ISERROR(LARGE($AI25:$AS25,COLUMNS($BW25:CF25))),0,LARGE($AI25:$AS25,COLUMNS($BW25:CF25)))</f>
        <v>0</v>
      </c>
      <c r="CG25" s="111">
        <f>IF(ISERROR(LARGE($AI25:$AS25,COLUMNS($BW25:CG25))),0,LARGE($AI25:$AS25,COLUMNS($BW25:CG25)))</f>
        <v>0</v>
      </c>
      <c r="CH25" s="111">
        <f>IF(ISERROR(LARGE($AI25:$AS25,COLUMNS($BW25:CH25))),0,LARGE($AI25:$AS25,COLUMNS($BW25:CH25)))</f>
        <v>0</v>
      </c>
      <c r="CI25" s="111">
        <f>IF(ISERROR(LARGE($AI25:$AS25,COLUMNS($BW25:CI25))),0,LARGE($AI25:$AS25,COLUMNS($BW25:CI25)))</f>
        <v>0</v>
      </c>
      <c r="CJ25" s="111">
        <f>IF(ISERROR(LARGE($AI25:$AS25,COLUMNS($BW25:CJ25))),0,LARGE($AI25:$AS25,COLUMNS($BW25:CJ25)))</f>
        <v>0</v>
      </c>
      <c r="CK25" s="92"/>
      <c r="CL25" s="92">
        <f>IF(ISERROR(LARGE($AU25:$BE25,COLUMNS($CL25:CL25))),0,LARGE($AU25:$BE25,COLUMNS($CL25:CL25)))</f>
        <v>0</v>
      </c>
      <c r="CM25" s="92">
        <f>IF(ISERROR(LARGE($AU25:$BE25,COLUMNS($CL25:CM25))),0,LARGE($AU25:$BE25,COLUMNS($CL25:CM25)))</f>
        <v>0</v>
      </c>
      <c r="CN25" s="92">
        <f>IF(ISERROR(LARGE($AU25:$BE25,COLUMNS($CL25:CN25))),0,LARGE($AU25:$BE25,COLUMNS($CL25:CN25)))</f>
        <v>0</v>
      </c>
      <c r="CO25" s="92">
        <f>IF(ISERROR(LARGE($AU25:$BE25,COLUMNS($CL25:CO25))),0,LARGE($AU25:$BE25,COLUMNS($CL25:CO25)))</f>
        <v>0</v>
      </c>
      <c r="CP25" s="111">
        <f>IF(ISERROR(LARGE($AU25:$BE25,COLUMNS($CL25:CP25))),0,LARGE($AU25:$BE25,COLUMNS($CL25:CP25)))</f>
        <v>0</v>
      </c>
      <c r="CQ25" s="111">
        <f>IF(ISERROR(LARGE($AU25:$BE25,COLUMNS($CL25:CQ25))),0,LARGE($AU25:$BE25,COLUMNS($CL25:CQ25)))</f>
        <v>0</v>
      </c>
      <c r="CR25" s="111">
        <f>IF(ISERROR(LARGE($AU25:$BE25,COLUMNS($CL25:CR25))),0,LARGE($AU25:$BE25,COLUMNS($CL25:CR25)))</f>
        <v>0</v>
      </c>
      <c r="CS25" s="111">
        <f>IF(ISERROR(LARGE($AU25:$BE25,COLUMNS($CL25:CS25))),0,LARGE($AU25:$BE25,COLUMNS($CL25:CS25)))</f>
        <v>0</v>
      </c>
      <c r="CT25" s="111">
        <f>IF(ISERROR(LARGE($AU25:$BE25,COLUMNS($CL25:CT25))),0,LARGE($AU25:$BE25,COLUMNS($CL25:CT25)))</f>
        <v>0</v>
      </c>
      <c r="CU25" s="111">
        <f>IF(ISERROR(LARGE($AU25:$BE25,COLUMNS($CL25:CU25))),0,LARGE($AU25:$BE25,COLUMNS($CL25:CU25)))</f>
        <v>0</v>
      </c>
      <c r="CV25" s="111">
        <f>IF(ISERROR(LARGE($AU25:$BE25,COLUMNS($CL25:CV25))),0,LARGE($AU25:$BE25,COLUMNS($CL25:CV25)))</f>
        <v>0</v>
      </c>
      <c r="CW25" s="111">
        <f>IF(ISERROR(LARGE($AU25:$BE25,COLUMNS($CL25:CW25))),0,LARGE($AU25:$BE25,COLUMNS($CL25:CW25)))</f>
        <v>0</v>
      </c>
      <c r="CX25" s="111">
        <f>IF(ISERROR(LARGE($AU25:$BE25,COLUMNS($CL25:CX25))),0,LARGE($AU25:$BE25,COLUMNS($CL25:CX25)))</f>
        <v>0</v>
      </c>
      <c r="CY25" s="111">
        <f>IF(ISERROR(LARGE($AU25:$BE25,COLUMNS($CL25:CY25))),0,LARGE($AU25:$BE25,COLUMNS($CL25:CY25)))</f>
        <v>0</v>
      </c>
      <c r="DA25" s="113">
        <f>BH25</f>
        <v>77</v>
      </c>
      <c r="DB25" s="113">
        <f>BI25</f>
        <v>72</v>
      </c>
      <c r="DC25" s="113">
        <f>BJ25</f>
        <v>65</v>
      </c>
      <c r="DD25" s="113">
        <f>BK25</f>
        <v>52</v>
      </c>
      <c r="DE25" s="113">
        <f>BL25</f>
        <v>33</v>
      </c>
      <c r="DF25" s="113">
        <f>BM25</f>
        <v>0</v>
      </c>
      <c r="DG25">
        <f>BW25</f>
        <v>0</v>
      </c>
      <c r="DH25">
        <f>BX25</f>
        <v>0</v>
      </c>
      <c r="DI25">
        <f>BY25</f>
        <v>0</v>
      </c>
      <c r="DJ25">
        <f>BZ25</f>
        <v>0</v>
      </c>
      <c r="DK25">
        <f>CL25</f>
        <v>0</v>
      </c>
      <c r="DL25">
        <f>CM25</f>
        <v>0</v>
      </c>
      <c r="DM25">
        <f>CN25</f>
        <v>0</v>
      </c>
      <c r="DN25">
        <f>CO25</f>
        <v>0</v>
      </c>
      <c r="DP25">
        <f>LARGE($DA25:$DN25,COLUMNS($DP25:DP25))</f>
        <v>77</v>
      </c>
      <c r="DQ25">
        <f>LARGE($DA25:$DN25,COLUMNS($DP25:DQ25))</f>
        <v>72</v>
      </c>
      <c r="DR25">
        <f>LARGE($DA25:$DN25,COLUMNS($DP25:DR25))</f>
        <v>65</v>
      </c>
      <c r="DS25">
        <f>LARGE($DA25:$DN25,COLUMNS($DP25:DS25))</f>
        <v>52</v>
      </c>
      <c r="DT25">
        <f>LARGE($DA25:$DN25,COLUMNS($DP25:DT25))</f>
        <v>33</v>
      </c>
      <c r="DU25">
        <f>LARGE($DA25:$DN25,COLUMNS($DP25:DU25))</f>
        <v>0</v>
      </c>
      <c r="DV25">
        <f>LARGE($DA25:$DN25,COLUMNS($DP25:DV25))</f>
        <v>0</v>
      </c>
      <c r="DW25">
        <f>LARGE($DA25:$DN25,COLUMNS($DP25:DW25))</f>
        <v>0</v>
      </c>
      <c r="DX25">
        <f>LARGE($DA25:$DN25,COLUMNS($DP25:DX25))</f>
        <v>0</v>
      </c>
      <c r="DY25">
        <f>LARGE($DA25:$DN25,COLUMNS($DP25:DY25))</f>
        <v>0</v>
      </c>
      <c r="DZ25">
        <f>LARGE($DA25:$DN25,COLUMNS($DP25:DZ25))</f>
        <v>0</v>
      </c>
      <c r="EA25">
        <f>LARGE($DA25:$DN25,COLUMNS($DP25:EA25))</f>
        <v>0</v>
      </c>
      <c r="EB25">
        <f>LARGE($DA25:$DN25,COLUMNS($DP25:EB25))</f>
        <v>0</v>
      </c>
      <c r="EC25">
        <f>LARGE($DA25:$DN25,COLUMNS($DP25:EC25))</f>
        <v>0</v>
      </c>
      <c r="EE25">
        <f>BN25*0.75</f>
        <v>0</v>
      </c>
      <c r="EF25">
        <f>BO25*0.75</f>
        <v>0</v>
      </c>
      <c r="EG25">
        <f>BP25*0.75</f>
        <v>0</v>
      </c>
      <c r="EH25">
        <f>BQ25*0.75</f>
        <v>0</v>
      </c>
      <c r="EI25">
        <f>BR25*0.75</f>
        <v>0</v>
      </c>
      <c r="EJ25">
        <f>BS25*0.75</f>
        <v>0</v>
      </c>
      <c r="EK25">
        <f>BT25*0.75</f>
        <v>0</v>
      </c>
      <c r="EL25">
        <f>BU25*0.75</f>
        <v>0</v>
      </c>
      <c r="EM25">
        <f>CA25*0.75</f>
        <v>0</v>
      </c>
      <c r="EN25">
        <f>CB25*0.75</f>
        <v>0</v>
      </c>
      <c r="EO25">
        <f>CC25*0.75</f>
        <v>0</v>
      </c>
      <c r="EP25">
        <f>CD25*0.75</f>
        <v>0</v>
      </c>
      <c r="EQ25">
        <f>CE25*0.75</f>
        <v>0</v>
      </c>
      <c r="ER25">
        <f>CF25*0.75</f>
        <v>0</v>
      </c>
      <c r="ES25">
        <f>CG25*0.75</f>
        <v>0</v>
      </c>
      <c r="ET25">
        <f>CH25*0.75</f>
        <v>0</v>
      </c>
      <c r="EU25">
        <f>CI25*0.75</f>
        <v>0</v>
      </c>
      <c r="EV25">
        <f>CJ25*0.75</f>
        <v>0</v>
      </c>
      <c r="EW25">
        <f>CP25*0.75</f>
        <v>0</v>
      </c>
      <c r="EX25">
        <f>CQ25*0.75</f>
        <v>0</v>
      </c>
      <c r="EY25">
        <f>CR25*0.75</f>
        <v>0</v>
      </c>
      <c r="EZ25">
        <f>CS25*0.75</f>
        <v>0</v>
      </c>
      <c r="FA25">
        <f>CT25*0.75</f>
        <v>0</v>
      </c>
      <c r="FB25">
        <f>CU25*0.75</f>
        <v>0</v>
      </c>
      <c r="FC25">
        <f>CV25*0.75</f>
        <v>0</v>
      </c>
      <c r="FD25">
        <f>CW25*0.75</f>
        <v>0</v>
      </c>
      <c r="FE25">
        <f>CX25*0.75</f>
        <v>0</v>
      </c>
      <c r="FF25">
        <f>CY25*0.75</f>
        <v>0</v>
      </c>
      <c r="FH25">
        <f>LARGE($EE25:$FF25,COLUMNS($FH25:FH25))</f>
        <v>0</v>
      </c>
      <c r="FI25">
        <f>LARGE($EE25:$FF25,COLUMNS($FH25:FI25))</f>
        <v>0</v>
      </c>
      <c r="FJ25">
        <f>LARGE($EE25:$FF25,COLUMNS($FH25:FJ25))</f>
        <v>0</v>
      </c>
      <c r="FK25">
        <f>LARGE($EE25:$FF25,COLUMNS($FH25:FK25))</f>
        <v>0</v>
      </c>
      <c r="FL25">
        <f>LARGE($EE25:$FF25,COLUMNS($FH25:FL25))</f>
        <v>0</v>
      </c>
      <c r="FM25">
        <f>LARGE($EE25:$FF25,COLUMNS($FH25:FM25))</f>
        <v>0</v>
      </c>
      <c r="FN25">
        <f>LARGE($EE25:$FF25,COLUMNS($FH25:FN25))</f>
        <v>0</v>
      </c>
      <c r="FO25">
        <f>LARGE($EE25:$FF25,COLUMNS($FH25:FO25))</f>
        <v>0</v>
      </c>
      <c r="FP25">
        <f>LARGE($EE25:$FF25,COLUMNS($FH25:FP25))</f>
        <v>0</v>
      </c>
      <c r="FQ25">
        <f>LARGE($EE25:$FF25,COLUMNS($FH25:FQ25))</f>
        <v>0</v>
      </c>
      <c r="FS25">
        <f>DP25</f>
        <v>77</v>
      </c>
      <c r="FT25">
        <f>DQ25</f>
        <v>72</v>
      </c>
      <c r="FU25">
        <f>DR25</f>
        <v>65</v>
      </c>
      <c r="FV25">
        <f>DS25</f>
        <v>52</v>
      </c>
      <c r="FW25">
        <f>DT25</f>
        <v>33</v>
      </c>
      <c r="FX25">
        <f>DU25</f>
        <v>0</v>
      </c>
      <c r="FY25">
        <f>DV25</f>
        <v>0</v>
      </c>
      <c r="FZ25">
        <f>DW25</f>
        <v>0</v>
      </c>
      <c r="GA25">
        <f>DX25</f>
        <v>0</v>
      </c>
      <c r="GB25">
        <f>DY25</f>
        <v>0</v>
      </c>
      <c r="GC25">
        <f>DZ25</f>
        <v>0</v>
      </c>
      <c r="GD25">
        <f>EA25</f>
        <v>0</v>
      </c>
      <c r="GE25">
        <f>EB25</f>
        <v>0</v>
      </c>
      <c r="GF25">
        <f>EC25</f>
        <v>0</v>
      </c>
      <c r="GG25">
        <f>FH25</f>
        <v>0</v>
      </c>
      <c r="GH25">
        <f>FI25</f>
        <v>0</v>
      </c>
      <c r="GI25">
        <f>FJ25</f>
        <v>0</v>
      </c>
      <c r="GJ25">
        <f>FK25</f>
        <v>0</v>
      </c>
      <c r="GK25">
        <f>FL25</f>
        <v>0</v>
      </c>
      <c r="GL25">
        <f>FM25</f>
        <v>0</v>
      </c>
      <c r="GM25">
        <f>FN25</f>
        <v>0</v>
      </c>
      <c r="GN25">
        <f>FO25</f>
        <v>0</v>
      </c>
      <c r="GO25">
        <f>FP25</f>
        <v>0</v>
      </c>
      <c r="GP25">
        <f>FQ25</f>
        <v>0</v>
      </c>
      <c r="GR25">
        <f>LARGE($FS25:$GP25,COLUMNS($GR25:GR25))</f>
        <v>77</v>
      </c>
      <c r="GS25">
        <f>LARGE($FS25:$GP25,COLUMNS($GR25:GS25))</f>
        <v>72</v>
      </c>
      <c r="GT25">
        <f>LARGE($FS25:$GP25,COLUMNS($GR25:GT25))</f>
        <v>65</v>
      </c>
      <c r="GU25">
        <f>LARGE($FS25:$GP25,COLUMNS($GR25:GU25))</f>
        <v>52</v>
      </c>
      <c r="GV25">
        <f>LARGE($FS25:$GP25,COLUMNS($GR25:GV25))</f>
        <v>33</v>
      </c>
      <c r="GW25">
        <f>LARGE($FS25:$GP25,COLUMNS($GR25:GW25))</f>
        <v>0</v>
      </c>
      <c r="GX25">
        <f>LARGE($FS25:$GP25,COLUMNS($GR25:GX25))</f>
        <v>0</v>
      </c>
      <c r="GY25">
        <f>LARGE($FS25:$GP25,COLUMNS($GR25:GY25))</f>
        <v>0</v>
      </c>
      <c r="GZ25">
        <f>LARGE($FS25:$GP25,COLUMNS($GR25:GZ25))</f>
        <v>0</v>
      </c>
      <c r="HA25">
        <f>LARGE($FS25:$GP25,COLUMNS($GR25:HA25))</f>
        <v>0</v>
      </c>
      <c r="HB25">
        <f>LARGE($FS25:$GP25,COLUMNS($GR25:HB25))</f>
        <v>0</v>
      </c>
      <c r="HC25">
        <f>LARGE($FS25:$GP25,COLUMNS($GR25:HC25))</f>
        <v>0</v>
      </c>
      <c r="HD25">
        <f>LARGE($FS25:$GP25,COLUMNS($GR25:HD25))</f>
        <v>0</v>
      </c>
      <c r="HE25">
        <f>LARGE($FS25:$GP25,COLUMNS($GR25:HE25))</f>
        <v>0</v>
      </c>
    </row>
    <row r="26" spans="1:213" ht="15" customHeight="1">
      <c r="A26" s="57" t="s">
        <v>136</v>
      </c>
      <c r="B26" s="120">
        <f>COUNTIF(T26:BE26,"&gt;0")</f>
        <v>8</v>
      </c>
      <c r="C26" s="35">
        <f>SUM(T26:BE26)</f>
        <v>279</v>
      </c>
      <c r="D26" s="123">
        <f>SUM(_xlfn.DROP(GR26:HE26,,(D$2-14)))</f>
        <v>277</v>
      </c>
      <c r="E26" s="38">
        <f>C26/B26</f>
        <v>34.875</v>
      </c>
      <c r="F26" s="122">
        <f>COUNTIF(T26:BG26,110)</f>
        <v>0</v>
      </c>
      <c r="G26" s="38"/>
      <c r="H26" s="110">
        <f>COUNTIF(T26:AG26,"&gt;0")</f>
        <v>5</v>
      </c>
      <c r="I26" s="62">
        <f>SUM(BH26:BM26)</f>
        <v>147</v>
      </c>
      <c r="J26" s="110">
        <f>COUNTIF(AI26:AS26,"&gt;0")</f>
        <v>3</v>
      </c>
      <c r="K26" s="62">
        <f>SUM(BW26:BZ26)</f>
        <v>132</v>
      </c>
      <c r="L26" s="110">
        <f>COUNTIF(AU26:BE26,"&gt;0")</f>
        <v>0</v>
      </c>
      <c r="M26" s="109">
        <f>SUM(CL26:CO26)</f>
        <v>0</v>
      </c>
      <c r="N26" s="110">
        <f>28-COUNTIF(EE26:FF26,0)</f>
        <v>0</v>
      </c>
      <c r="O26" s="109">
        <f>SUM(EE26:FF26)</f>
        <v>0</v>
      </c>
      <c r="P26" s="20">
        <f>IF(MIN(H26,6)+MIN(J26,4)+MIN(L26,4)&gt;=D$2,0,D$2-MIN(H26,6)-MIN(J26,4)-MIN(L26,4))</f>
        <v>0</v>
      </c>
      <c r="Q26" s="20">
        <f>SUM(_xlfn.DROP(FG26:FQ26,,(-10+P26)))</f>
        <v>0</v>
      </c>
      <c r="R26" s="20"/>
      <c r="S26" s="20"/>
      <c r="T26" s="78">
        <v>59</v>
      </c>
      <c r="U26" s="78">
        <v>59</v>
      </c>
      <c r="V26" s="78">
        <v>27</v>
      </c>
      <c r="W26" s="47"/>
      <c r="X26" s="47"/>
      <c r="Y26" s="47"/>
      <c r="Z26" s="47"/>
      <c r="AA26" s="78"/>
      <c r="AB26" s="78">
        <v>1</v>
      </c>
      <c r="AC26" s="78">
        <v>1</v>
      </c>
      <c r="AD26" s="78"/>
      <c r="AE26" s="78"/>
      <c r="AF26" s="78"/>
      <c r="AG26" s="78"/>
      <c r="AH26" s="78"/>
      <c r="AI26" s="78"/>
      <c r="AJ26" s="78"/>
      <c r="AK26" s="78"/>
      <c r="AL26" s="78">
        <v>42</v>
      </c>
      <c r="AM26" s="78"/>
      <c r="AN26" s="78"/>
      <c r="AP26" s="78">
        <v>55</v>
      </c>
      <c r="AQ26" s="78"/>
      <c r="AS26" s="78">
        <v>35</v>
      </c>
      <c r="AT26" s="78"/>
      <c r="AU26" s="47"/>
      <c r="AV26" s="47"/>
      <c r="AW26" s="78"/>
      <c r="AX26" s="78"/>
      <c r="AY26" s="78"/>
      <c r="AZ26" s="79"/>
      <c r="BA26" s="78"/>
      <c r="BB26" s="78"/>
      <c r="BC26" s="47"/>
      <c r="BD26" s="47"/>
      <c r="BE26" s="47"/>
      <c r="BF26" s="47"/>
      <c r="BG26" s="79"/>
      <c r="BH26" s="92">
        <f>IF(ISERROR(LARGE($T26:$AG26,COLUMNS($BH26:BH26))),0,LARGE($T26:$AG26,COLUMNS($BH26:BH26)))</f>
        <v>59</v>
      </c>
      <c r="BI26" s="92">
        <f>IF(ISERROR(LARGE($T26:$AG26,COLUMNS($BH26:BI26))),0,LARGE($T26:$AG26,COLUMNS($BH26:BI26)))</f>
        <v>59</v>
      </c>
      <c r="BJ26" s="92">
        <f>IF(ISERROR(LARGE($T26:$AG26,COLUMNS($BH26:BJ26))),0,LARGE($T26:$AG26,COLUMNS($BH26:BJ26)))</f>
        <v>27</v>
      </c>
      <c r="BK26" s="92">
        <f>IF(ISERROR(LARGE($T26:$AG26,COLUMNS($BH26:BK26))),0,LARGE($T26:$AG26,COLUMNS($BH26:BK26)))</f>
        <v>1</v>
      </c>
      <c r="BL26" s="92">
        <f>IF(ISERROR(LARGE($T26:$AG26,COLUMNS($BH26:BL26))),0,LARGE($T26:$AG26,COLUMNS($BH26:BL26)))</f>
        <v>1</v>
      </c>
      <c r="BM26" s="92">
        <f>IF(ISERROR(LARGE($T26:$AG26,COLUMNS($BH26:BM26))),0,LARGE($T26:$AG26,COLUMNS($BH26:BM26)))</f>
        <v>0</v>
      </c>
      <c r="BN26" s="111">
        <f>IF(ISERROR(LARGE($T26:$AG26,COLUMNS($BH26:BN26))),0,LARGE($T26:$AG26,COLUMNS($BH26:BN26)))</f>
        <v>0</v>
      </c>
      <c r="BO26" s="111">
        <f>IF(ISERROR(LARGE($T26:$AG26,COLUMNS($BH26:BO26))),0,LARGE($T26:$AG26,COLUMNS($BH26:BO26)))</f>
        <v>0</v>
      </c>
      <c r="BP26" s="111">
        <f>IF(ISERROR(LARGE($T26:$AG26,COLUMNS($BH26:BP26))),0,LARGE($T26:$AG26,COLUMNS($BH26:BP26)))</f>
        <v>0</v>
      </c>
      <c r="BQ26" s="111">
        <f>IF(ISERROR(LARGE($T26:$AG26,COLUMNS($BH26:BQ26))),0,LARGE($T26:$AG26,COLUMNS($BH26:BQ26)))</f>
        <v>0</v>
      </c>
      <c r="BR26" s="111">
        <f>IF(ISERROR(LARGE($T26:$AG26,COLUMNS($BH26:BR26))),0,LARGE($T26:$AG26,COLUMNS($BH26:BR26)))</f>
        <v>0</v>
      </c>
      <c r="BS26" s="111">
        <f>IF(ISERROR(LARGE($T26:$AG26,COLUMNS($BH26:BS26))),0,LARGE($T26:$AG26,COLUMNS($BH26:BS26)))</f>
        <v>0</v>
      </c>
      <c r="BT26" s="111">
        <f>IF(ISERROR(LARGE($T26:$AG26,COLUMNS($BH26:BT26))),0,LARGE($T26:$AG26,COLUMNS($BH26:BT26)))</f>
        <v>0</v>
      </c>
      <c r="BU26" s="111">
        <f>IF(ISERROR(LARGE($T26:$AG26,COLUMNS($BH26:BU26))),0,LARGE($T26:$AG26,COLUMNS($BH26:BU26)))</f>
        <v>0</v>
      </c>
      <c r="BV26" s="92"/>
      <c r="BW26" s="92">
        <f>IF(ISERROR(LARGE($AI26:$AS26,COLUMNS($BW26:BW26))),0,LARGE($AI26:$AS26,COLUMNS($BW26:BW26)))</f>
        <v>55</v>
      </c>
      <c r="BX26" s="92">
        <f>IF(ISERROR(LARGE($AI26:$AS26,COLUMNS($BW26:BX26))),0,LARGE($AI26:$AS26,COLUMNS($BW26:BX26)))</f>
        <v>42</v>
      </c>
      <c r="BY26" s="92">
        <f>IF(ISERROR(LARGE($AI26:$AS26,COLUMNS($BW26:BY26))),0,LARGE($AI26:$AS26,COLUMNS($BW26:BY26)))</f>
        <v>35</v>
      </c>
      <c r="BZ26" s="92">
        <f>IF(ISERROR(LARGE($AI26:$AS26,COLUMNS($BW26:BZ26))),0,LARGE($AI26:$AS26,COLUMNS($BW26:BZ26)))</f>
        <v>0</v>
      </c>
      <c r="CA26" s="111">
        <f>IF(ISERROR(LARGE($AI26:$AS26,COLUMNS($BW26:CA26))),0,LARGE($AI26:$AS26,COLUMNS($BW26:CA26)))</f>
        <v>0</v>
      </c>
      <c r="CB26" s="111">
        <f>IF(ISERROR(LARGE($AI26:$AS26,COLUMNS($BW26:CB26))),0,LARGE($AI26:$AS26,COLUMNS($BW26:CB26)))</f>
        <v>0</v>
      </c>
      <c r="CC26" s="111">
        <f>IF(ISERROR(LARGE($AI26:$AS26,COLUMNS($BW26:CC26))),0,LARGE($AI26:$AS26,COLUMNS($BW26:CC26)))</f>
        <v>0</v>
      </c>
      <c r="CD26" s="111">
        <f>IF(ISERROR(LARGE($AI26:$AS26,COLUMNS($BW26:CD26))),0,LARGE($AI26:$AS26,COLUMNS($BW26:CD26)))</f>
        <v>0</v>
      </c>
      <c r="CE26" s="111">
        <f>IF(ISERROR(LARGE($AI26:$AS26,COLUMNS($BW26:CE26))),0,LARGE($AI26:$AS26,COLUMNS($BW26:CE26)))</f>
        <v>0</v>
      </c>
      <c r="CF26" s="111">
        <f>IF(ISERROR(LARGE($AI26:$AS26,COLUMNS($BW26:CF26))),0,LARGE($AI26:$AS26,COLUMNS($BW26:CF26)))</f>
        <v>0</v>
      </c>
      <c r="CG26" s="111">
        <f>IF(ISERROR(LARGE($AI26:$AS26,COLUMNS($BW26:CG26))),0,LARGE($AI26:$AS26,COLUMNS($BW26:CG26)))</f>
        <v>0</v>
      </c>
      <c r="CH26" s="111">
        <f>IF(ISERROR(LARGE($AI26:$AS26,COLUMNS($BW26:CH26))),0,LARGE($AI26:$AS26,COLUMNS($BW26:CH26)))</f>
        <v>0</v>
      </c>
      <c r="CI26" s="111">
        <f>IF(ISERROR(LARGE($AI26:$AS26,COLUMNS($BW26:CI26))),0,LARGE($AI26:$AS26,COLUMNS($BW26:CI26)))</f>
        <v>0</v>
      </c>
      <c r="CJ26" s="111">
        <f>IF(ISERROR(LARGE($AI26:$AS26,COLUMNS($BW26:CJ26))),0,LARGE($AI26:$AS26,COLUMNS($BW26:CJ26)))</f>
        <v>0</v>
      </c>
      <c r="CK26" s="92"/>
      <c r="CL26" s="92">
        <f>IF(ISERROR(LARGE($AU26:$BE26,COLUMNS($CL26:CL26))),0,LARGE($AU26:$BE26,COLUMNS($CL26:CL26)))</f>
        <v>0</v>
      </c>
      <c r="CM26" s="92">
        <f>IF(ISERROR(LARGE($AU26:$BE26,COLUMNS($CL26:CM26))),0,LARGE($AU26:$BE26,COLUMNS($CL26:CM26)))</f>
        <v>0</v>
      </c>
      <c r="CN26" s="92">
        <f>IF(ISERROR(LARGE($AU26:$BE26,COLUMNS($CL26:CN26))),0,LARGE($AU26:$BE26,COLUMNS($CL26:CN26)))</f>
        <v>0</v>
      </c>
      <c r="CO26" s="92">
        <f>IF(ISERROR(LARGE($AU26:$BE26,COLUMNS($CL26:CO26))),0,LARGE($AU26:$BE26,COLUMNS($CL26:CO26)))</f>
        <v>0</v>
      </c>
      <c r="CP26" s="111">
        <f>IF(ISERROR(LARGE($AU26:$BE26,COLUMNS($CL26:CP26))),0,LARGE($AU26:$BE26,COLUMNS($CL26:CP26)))</f>
        <v>0</v>
      </c>
      <c r="CQ26" s="111">
        <f>IF(ISERROR(LARGE($AU26:$BE26,COLUMNS($CL26:CQ26))),0,LARGE($AU26:$BE26,COLUMNS($CL26:CQ26)))</f>
        <v>0</v>
      </c>
      <c r="CR26" s="111">
        <f>IF(ISERROR(LARGE($AU26:$BE26,COLUMNS($CL26:CR26))),0,LARGE($AU26:$BE26,COLUMNS($CL26:CR26)))</f>
        <v>0</v>
      </c>
      <c r="CS26" s="111">
        <f>IF(ISERROR(LARGE($AU26:$BE26,COLUMNS($CL26:CS26))),0,LARGE($AU26:$BE26,COLUMNS($CL26:CS26)))</f>
        <v>0</v>
      </c>
      <c r="CT26" s="111">
        <f>IF(ISERROR(LARGE($AU26:$BE26,COLUMNS($CL26:CT26))),0,LARGE($AU26:$BE26,COLUMNS($CL26:CT26)))</f>
        <v>0</v>
      </c>
      <c r="CU26" s="111">
        <f>IF(ISERROR(LARGE($AU26:$BE26,COLUMNS($CL26:CU26))),0,LARGE($AU26:$BE26,COLUMNS($CL26:CU26)))</f>
        <v>0</v>
      </c>
      <c r="CV26" s="111">
        <f>IF(ISERROR(LARGE($AU26:$BE26,COLUMNS($CL26:CV26))),0,LARGE($AU26:$BE26,COLUMNS($CL26:CV26)))</f>
        <v>0</v>
      </c>
      <c r="CW26" s="111">
        <f>IF(ISERROR(LARGE($AU26:$BE26,COLUMNS($CL26:CW26))),0,LARGE($AU26:$BE26,COLUMNS($CL26:CW26)))</f>
        <v>0</v>
      </c>
      <c r="CX26" s="111">
        <f>IF(ISERROR(LARGE($AU26:$BE26,COLUMNS($CL26:CX26))),0,LARGE($AU26:$BE26,COLUMNS($CL26:CX26)))</f>
        <v>0</v>
      </c>
      <c r="CY26" s="111">
        <f>IF(ISERROR(LARGE($AU26:$BE26,COLUMNS($CL26:CY26))),0,LARGE($AU26:$BE26,COLUMNS($CL26:CY26)))</f>
        <v>0</v>
      </c>
      <c r="DA26" s="113">
        <f>BH26</f>
        <v>59</v>
      </c>
      <c r="DB26" s="113">
        <f>BI26</f>
        <v>59</v>
      </c>
      <c r="DC26" s="113">
        <f>BJ26</f>
        <v>27</v>
      </c>
      <c r="DD26" s="113">
        <f>BK26</f>
        <v>1</v>
      </c>
      <c r="DE26" s="113">
        <f>BL26</f>
        <v>1</v>
      </c>
      <c r="DF26" s="113">
        <f>BM26</f>
        <v>0</v>
      </c>
      <c r="DG26">
        <f>BW26</f>
        <v>55</v>
      </c>
      <c r="DH26">
        <f>BX26</f>
        <v>42</v>
      </c>
      <c r="DI26">
        <f>BY26</f>
        <v>35</v>
      </c>
      <c r="DJ26">
        <f>BZ26</f>
        <v>0</v>
      </c>
      <c r="DK26">
        <f>CL26</f>
        <v>0</v>
      </c>
      <c r="DL26">
        <f>CM26</f>
        <v>0</v>
      </c>
      <c r="DM26">
        <f>CN26</f>
        <v>0</v>
      </c>
      <c r="DN26">
        <f>CO26</f>
        <v>0</v>
      </c>
      <c r="DP26">
        <f>LARGE($DA26:$DN26,COLUMNS($DP26:DP26))</f>
        <v>59</v>
      </c>
      <c r="DQ26">
        <f>LARGE($DA26:$DN26,COLUMNS($DP26:DQ26))</f>
        <v>59</v>
      </c>
      <c r="DR26">
        <f>LARGE($DA26:$DN26,COLUMNS($DP26:DR26))</f>
        <v>55</v>
      </c>
      <c r="DS26">
        <f>LARGE($DA26:$DN26,COLUMNS($DP26:DS26))</f>
        <v>42</v>
      </c>
      <c r="DT26">
        <f>LARGE($DA26:$DN26,COLUMNS($DP26:DT26))</f>
        <v>35</v>
      </c>
      <c r="DU26">
        <f>LARGE($DA26:$DN26,COLUMNS($DP26:DU26))</f>
        <v>27</v>
      </c>
      <c r="DV26">
        <f>LARGE($DA26:$DN26,COLUMNS($DP26:DV26))</f>
        <v>1</v>
      </c>
      <c r="DW26">
        <f>LARGE($DA26:$DN26,COLUMNS($DP26:DW26))</f>
        <v>1</v>
      </c>
      <c r="DX26">
        <f>LARGE($DA26:$DN26,COLUMNS($DP26:DX26))</f>
        <v>0</v>
      </c>
      <c r="DY26">
        <f>LARGE($DA26:$DN26,COLUMNS($DP26:DY26))</f>
        <v>0</v>
      </c>
      <c r="DZ26">
        <f>LARGE($DA26:$DN26,COLUMNS($DP26:DZ26))</f>
        <v>0</v>
      </c>
      <c r="EA26">
        <f>LARGE($DA26:$DN26,COLUMNS($DP26:EA26))</f>
        <v>0</v>
      </c>
      <c r="EB26">
        <f>LARGE($DA26:$DN26,COLUMNS($DP26:EB26))</f>
        <v>0</v>
      </c>
      <c r="EC26">
        <f>LARGE($DA26:$DN26,COLUMNS($DP26:EC26))</f>
        <v>0</v>
      </c>
      <c r="EE26">
        <f>BN26*0.75</f>
        <v>0</v>
      </c>
      <c r="EF26">
        <f>BO26*0.75</f>
        <v>0</v>
      </c>
      <c r="EG26">
        <f>BP26*0.75</f>
        <v>0</v>
      </c>
      <c r="EH26">
        <f>BQ26*0.75</f>
        <v>0</v>
      </c>
      <c r="EI26">
        <f>BR26*0.75</f>
        <v>0</v>
      </c>
      <c r="EJ26">
        <f>BS26*0.75</f>
        <v>0</v>
      </c>
      <c r="EK26">
        <f>BT26*0.75</f>
        <v>0</v>
      </c>
      <c r="EL26">
        <f>BU26*0.75</f>
        <v>0</v>
      </c>
      <c r="EM26">
        <f>CA26*0.75</f>
        <v>0</v>
      </c>
      <c r="EN26">
        <f>CB26*0.75</f>
        <v>0</v>
      </c>
      <c r="EO26">
        <f>CC26*0.75</f>
        <v>0</v>
      </c>
      <c r="EP26">
        <f>CD26*0.75</f>
        <v>0</v>
      </c>
      <c r="EQ26">
        <f>CE26*0.75</f>
        <v>0</v>
      </c>
      <c r="ER26">
        <f>CF26*0.75</f>
        <v>0</v>
      </c>
      <c r="ES26">
        <f>CG26*0.75</f>
        <v>0</v>
      </c>
      <c r="ET26">
        <f>CH26*0.75</f>
        <v>0</v>
      </c>
      <c r="EU26">
        <f>CI26*0.75</f>
        <v>0</v>
      </c>
      <c r="EV26">
        <f>CJ26*0.75</f>
        <v>0</v>
      </c>
      <c r="EW26">
        <f>CP26*0.75</f>
        <v>0</v>
      </c>
      <c r="EX26">
        <f>CQ26*0.75</f>
        <v>0</v>
      </c>
      <c r="EY26">
        <f>CR26*0.75</f>
        <v>0</v>
      </c>
      <c r="EZ26">
        <f>CS26*0.75</f>
        <v>0</v>
      </c>
      <c r="FA26">
        <f>CT26*0.75</f>
        <v>0</v>
      </c>
      <c r="FB26">
        <f>CU26*0.75</f>
        <v>0</v>
      </c>
      <c r="FC26">
        <f>CV26*0.75</f>
        <v>0</v>
      </c>
      <c r="FD26">
        <f>CW26*0.75</f>
        <v>0</v>
      </c>
      <c r="FE26">
        <f>CX26*0.75</f>
        <v>0</v>
      </c>
      <c r="FF26">
        <f>CY26*0.75</f>
        <v>0</v>
      </c>
      <c r="FH26">
        <f>LARGE($EE26:$FF26,COLUMNS($FH26:FH26))</f>
        <v>0</v>
      </c>
      <c r="FI26">
        <f>LARGE($EE26:$FF26,COLUMNS($FH26:FI26))</f>
        <v>0</v>
      </c>
      <c r="FJ26">
        <f>LARGE($EE26:$FF26,COLUMNS($FH26:FJ26))</f>
        <v>0</v>
      </c>
      <c r="FK26">
        <f>LARGE($EE26:$FF26,COLUMNS($FH26:FK26))</f>
        <v>0</v>
      </c>
      <c r="FL26">
        <f>LARGE($EE26:$FF26,COLUMNS($FH26:FL26))</f>
        <v>0</v>
      </c>
      <c r="FM26">
        <f>LARGE($EE26:$FF26,COLUMNS($FH26:FM26))</f>
        <v>0</v>
      </c>
      <c r="FN26">
        <f>LARGE($EE26:$FF26,COLUMNS($FH26:FN26))</f>
        <v>0</v>
      </c>
      <c r="FO26">
        <f>LARGE($EE26:$FF26,COLUMNS($FH26:FO26))</f>
        <v>0</v>
      </c>
      <c r="FP26">
        <f>LARGE($EE26:$FF26,COLUMNS($FH26:FP26))</f>
        <v>0</v>
      </c>
      <c r="FQ26">
        <f>LARGE($EE26:$FF26,COLUMNS($FH26:FQ26))</f>
        <v>0</v>
      </c>
      <c r="FS26">
        <f>DP26</f>
        <v>59</v>
      </c>
      <c r="FT26">
        <f>DQ26</f>
        <v>59</v>
      </c>
      <c r="FU26">
        <f>DR26</f>
        <v>55</v>
      </c>
      <c r="FV26">
        <f>DS26</f>
        <v>42</v>
      </c>
      <c r="FW26">
        <f>DT26</f>
        <v>35</v>
      </c>
      <c r="FX26">
        <f>DU26</f>
        <v>27</v>
      </c>
      <c r="FY26">
        <f>DV26</f>
        <v>1</v>
      </c>
      <c r="FZ26">
        <f>DW26</f>
        <v>1</v>
      </c>
      <c r="GA26">
        <f>DX26</f>
        <v>0</v>
      </c>
      <c r="GB26">
        <f>DY26</f>
        <v>0</v>
      </c>
      <c r="GC26">
        <f>DZ26</f>
        <v>0</v>
      </c>
      <c r="GD26">
        <f>EA26</f>
        <v>0</v>
      </c>
      <c r="GE26">
        <f>EB26</f>
        <v>0</v>
      </c>
      <c r="GF26">
        <f>EC26</f>
        <v>0</v>
      </c>
      <c r="GG26">
        <f>FH26</f>
        <v>0</v>
      </c>
      <c r="GH26">
        <f>FI26</f>
        <v>0</v>
      </c>
      <c r="GI26">
        <f>FJ26</f>
        <v>0</v>
      </c>
      <c r="GJ26">
        <f>FK26</f>
        <v>0</v>
      </c>
      <c r="GK26">
        <f>FL26</f>
        <v>0</v>
      </c>
      <c r="GL26">
        <f>FM26</f>
        <v>0</v>
      </c>
      <c r="GM26">
        <f>FN26</f>
        <v>0</v>
      </c>
      <c r="GN26">
        <f>FO26</f>
        <v>0</v>
      </c>
      <c r="GO26">
        <f>FP26</f>
        <v>0</v>
      </c>
      <c r="GP26">
        <f>FQ26</f>
        <v>0</v>
      </c>
      <c r="GR26">
        <f>LARGE($FS26:$GP26,COLUMNS($GR26:GR26))</f>
        <v>59</v>
      </c>
      <c r="GS26">
        <f>LARGE($FS26:$GP26,COLUMNS($GR26:GS26))</f>
        <v>59</v>
      </c>
      <c r="GT26">
        <f>LARGE($FS26:$GP26,COLUMNS($GR26:GT26))</f>
        <v>55</v>
      </c>
      <c r="GU26">
        <f>LARGE($FS26:$GP26,COLUMNS($GR26:GU26))</f>
        <v>42</v>
      </c>
      <c r="GV26">
        <f>LARGE($FS26:$GP26,COLUMNS($GR26:GV26))</f>
        <v>35</v>
      </c>
      <c r="GW26">
        <f>LARGE($FS26:$GP26,COLUMNS($GR26:GW26))</f>
        <v>27</v>
      </c>
      <c r="GX26">
        <f>LARGE($FS26:$GP26,COLUMNS($GR26:GX26))</f>
        <v>1</v>
      </c>
      <c r="GY26">
        <f>LARGE($FS26:$GP26,COLUMNS($GR26:GY26))</f>
        <v>1</v>
      </c>
      <c r="GZ26">
        <f>LARGE($FS26:$GP26,COLUMNS($GR26:GZ26))</f>
        <v>0</v>
      </c>
      <c r="HA26">
        <f>LARGE($FS26:$GP26,COLUMNS($GR26:HA26))</f>
        <v>0</v>
      </c>
      <c r="HB26">
        <f>LARGE($FS26:$GP26,COLUMNS($GR26:HB26))</f>
        <v>0</v>
      </c>
      <c r="HC26">
        <f>LARGE($FS26:$GP26,COLUMNS($GR26:HC26))</f>
        <v>0</v>
      </c>
      <c r="HD26">
        <f>LARGE($FS26:$GP26,COLUMNS($GR26:HD26))</f>
        <v>0</v>
      </c>
      <c r="HE26">
        <f>LARGE($FS26:$GP26,COLUMNS($GR26:HE26))</f>
        <v>0</v>
      </c>
    </row>
    <row r="27" spans="1:213" ht="15" customHeight="1">
      <c r="A27" s="11" t="s">
        <v>235</v>
      </c>
      <c r="B27" s="120">
        <f>COUNTIF(T27:BE27,"&gt;0")</f>
        <v>5</v>
      </c>
      <c r="C27" s="35">
        <f>SUM(T27:BE27)</f>
        <v>200</v>
      </c>
      <c r="D27" s="123">
        <f>SUM(_xlfn.DROP(GR27:HE27,,(D$2-14)))</f>
        <v>200</v>
      </c>
      <c r="E27" s="38">
        <f>C27/B27</f>
        <v>40</v>
      </c>
      <c r="F27" s="122">
        <f>COUNTIF(T27:BG27,110)</f>
        <v>0</v>
      </c>
      <c r="G27" s="38"/>
      <c r="H27" s="110">
        <f>COUNTIF(T27:AG27,"&gt;0")</f>
        <v>1</v>
      </c>
      <c r="I27" s="62">
        <f>SUM(BH27:BM27)</f>
        <v>76</v>
      </c>
      <c r="J27" s="110">
        <f>COUNTIF(AI27:AS27,"&gt;0")</f>
        <v>4</v>
      </c>
      <c r="K27" s="62">
        <f>SUM(BW27:BZ27)</f>
        <v>124</v>
      </c>
      <c r="L27" s="110">
        <f>COUNTIF(AU27:BE27,"&gt;0")</f>
        <v>0</v>
      </c>
      <c r="M27" s="109">
        <f>SUM(CL27:CO27)</f>
        <v>0</v>
      </c>
      <c r="N27" s="110">
        <f>28-COUNTIF(EE27:FF27,0)</f>
        <v>0</v>
      </c>
      <c r="O27" s="109">
        <f>SUM(EE27:FF27)</f>
        <v>0</v>
      </c>
      <c r="P27" s="20">
        <f>IF(MIN(H27,6)+MIN(J27,4)+MIN(L27,4)&gt;=D$2,0,D$2-MIN(H27,6)-MIN(J27,4)-MIN(L27,4))</f>
        <v>1</v>
      </c>
      <c r="Q27" s="20">
        <f>SUM(_xlfn.DROP(FG27:FQ27,,(-10+P27)))</f>
        <v>0</v>
      </c>
      <c r="R27" s="20"/>
      <c r="S27" s="20"/>
      <c r="T27" s="78"/>
      <c r="U27" s="81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>
        <v>76</v>
      </c>
      <c r="AG27" s="78"/>
      <c r="AH27" s="78"/>
      <c r="AI27" s="78"/>
      <c r="AJ27" s="78"/>
      <c r="AK27" s="78"/>
      <c r="AL27" s="78">
        <v>52</v>
      </c>
      <c r="AM27" s="49">
        <v>1</v>
      </c>
      <c r="AN27" s="78">
        <v>70</v>
      </c>
      <c r="AP27" s="78">
        <v>1</v>
      </c>
      <c r="AQ27" s="78"/>
      <c r="AS27" s="78"/>
      <c r="AT27" s="78"/>
      <c r="AU27" s="47"/>
      <c r="AV27" s="47"/>
      <c r="AW27" s="79"/>
      <c r="AX27" s="79"/>
      <c r="AY27" s="79"/>
      <c r="AZ27" s="79"/>
      <c r="BA27" s="79"/>
      <c r="BB27" s="47"/>
      <c r="BC27" s="47"/>
      <c r="BD27" s="47"/>
      <c r="BE27" s="47"/>
      <c r="BF27" s="47"/>
      <c r="BG27" s="47"/>
      <c r="BH27" s="92">
        <f>IF(ISERROR(LARGE($T27:$AG27,COLUMNS($BH27:BH27))),0,LARGE($T27:$AG27,COLUMNS($BH27:BH27)))</f>
        <v>76</v>
      </c>
      <c r="BI27" s="92">
        <f>IF(ISERROR(LARGE($T27:$AG27,COLUMNS($BH27:BI27))),0,LARGE($T27:$AG27,COLUMNS($BH27:BI27)))</f>
        <v>0</v>
      </c>
      <c r="BJ27" s="92">
        <f>IF(ISERROR(LARGE($T27:$AG27,COLUMNS($BH27:BJ27))),0,LARGE($T27:$AG27,COLUMNS($BH27:BJ27)))</f>
        <v>0</v>
      </c>
      <c r="BK27" s="92">
        <f>IF(ISERROR(LARGE($T27:$AG27,COLUMNS($BH27:BK27))),0,LARGE($T27:$AG27,COLUMNS($BH27:BK27)))</f>
        <v>0</v>
      </c>
      <c r="BL27" s="92">
        <f>IF(ISERROR(LARGE($T27:$AG27,COLUMNS($BH27:BL27))),0,LARGE($T27:$AG27,COLUMNS($BH27:BL27)))</f>
        <v>0</v>
      </c>
      <c r="BM27" s="92">
        <f>IF(ISERROR(LARGE($T27:$AG27,COLUMNS($BH27:BM27))),0,LARGE($T27:$AG27,COLUMNS($BH27:BM27)))</f>
        <v>0</v>
      </c>
      <c r="BN27" s="111">
        <f>IF(ISERROR(LARGE($T27:$AG27,COLUMNS($BH27:BN27))),0,LARGE($T27:$AG27,COLUMNS($BH27:BN27)))</f>
        <v>0</v>
      </c>
      <c r="BO27" s="111">
        <f>IF(ISERROR(LARGE($T27:$AG27,COLUMNS($BH27:BO27))),0,LARGE($T27:$AG27,COLUMNS($BH27:BO27)))</f>
        <v>0</v>
      </c>
      <c r="BP27" s="111">
        <f>IF(ISERROR(LARGE($T27:$AG27,COLUMNS($BH27:BP27))),0,LARGE($T27:$AG27,COLUMNS($BH27:BP27)))</f>
        <v>0</v>
      </c>
      <c r="BQ27" s="111">
        <f>IF(ISERROR(LARGE($T27:$AG27,COLUMNS($BH27:BQ27))),0,LARGE($T27:$AG27,COLUMNS($BH27:BQ27)))</f>
        <v>0</v>
      </c>
      <c r="BR27" s="111">
        <f>IF(ISERROR(LARGE($T27:$AG27,COLUMNS($BH27:BR27))),0,LARGE($T27:$AG27,COLUMNS($BH27:BR27)))</f>
        <v>0</v>
      </c>
      <c r="BS27" s="111">
        <f>IF(ISERROR(LARGE($T27:$AG27,COLUMNS($BH27:BS27))),0,LARGE($T27:$AG27,COLUMNS($BH27:BS27)))</f>
        <v>0</v>
      </c>
      <c r="BT27" s="111">
        <f>IF(ISERROR(LARGE($T27:$AG27,COLUMNS($BH27:BT27))),0,LARGE($T27:$AG27,COLUMNS($BH27:BT27)))</f>
        <v>0</v>
      </c>
      <c r="BU27" s="111">
        <f>IF(ISERROR(LARGE($T27:$AG27,COLUMNS($BH27:BU27))),0,LARGE($T27:$AG27,COLUMNS($BH27:BU27)))</f>
        <v>0</v>
      </c>
      <c r="BV27" s="92"/>
      <c r="BW27" s="92">
        <f>IF(ISERROR(LARGE($AI27:$AS27,COLUMNS($BW27:BW27))),0,LARGE($AI27:$AS27,COLUMNS($BW27:BW27)))</f>
        <v>70</v>
      </c>
      <c r="BX27" s="92">
        <f>IF(ISERROR(LARGE($AI27:$AS27,COLUMNS($BW27:BX27))),0,LARGE($AI27:$AS27,COLUMNS($BW27:BX27)))</f>
        <v>52</v>
      </c>
      <c r="BY27" s="92">
        <f>IF(ISERROR(LARGE($AI27:$AS27,COLUMNS($BW27:BY27))),0,LARGE($AI27:$AS27,COLUMNS($BW27:BY27)))</f>
        <v>1</v>
      </c>
      <c r="BZ27" s="92">
        <f>IF(ISERROR(LARGE($AI27:$AS27,COLUMNS($BW27:BZ27))),0,LARGE($AI27:$AS27,COLUMNS($BW27:BZ27)))</f>
        <v>1</v>
      </c>
      <c r="CA27" s="111">
        <f>IF(ISERROR(LARGE($AI27:$AS27,COLUMNS($BW27:CA27))),0,LARGE($AI27:$AS27,COLUMNS($BW27:CA27)))</f>
        <v>0</v>
      </c>
      <c r="CB27" s="111">
        <f>IF(ISERROR(LARGE($AI27:$AS27,COLUMNS($BW27:CB27))),0,LARGE($AI27:$AS27,COLUMNS($BW27:CB27)))</f>
        <v>0</v>
      </c>
      <c r="CC27" s="111">
        <f>IF(ISERROR(LARGE($AI27:$AS27,COLUMNS($BW27:CC27))),0,LARGE($AI27:$AS27,COLUMNS($BW27:CC27)))</f>
        <v>0</v>
      </c>
      <c r="CD27" s="111">
        <f>IF(ISERROR(LARGE($AI27:$AS27,COLUMNS($BW27:CD27))),0,LARGE($AI27:$AS27,COLUMNS($BW27:CD27)))</f>
        <v>0</v>
      </c>
      <c r="CE27" s="111">
        <f>IF(ISERROR(LARGE($AI27:$AS27,COLUMNS($BW27:CE27))),0,LARGE($AI27:$AS27,COLUMNS($BW27:CE27)))</f>
        <v>0</v>
      </c>
      <c r="CF27" s="111">
        <f>IF(ISERROR(LARGE($AI27:$AS27,COLUMNS($BW27:CF27))),0,LARGE($AI27:$AS27,COLUMNS($BW27:CF27)))</f>
        <v>0</v>
      </c>
      <c r="CG27" s="111">
        <f>IF(ISERROR(LARGE($AI27:$AS27,COLUMNS($BW27:CG27))),0,LARGE($AI27:$AS27,COLUMNS($BW27:CG27)))</f>
        <v>0</v>
      </c>
      <c r="CH27" s="111">
        <f>IF(ISERROR(LARGE($AI27:$AS27,COLUMNS($BW27:CH27))),0,LARGE($AI27:$AS27,COLUMNS($BW27:CH27)))</f>
        <v>0</v>
      </c>
      <c r="CI27" s="111">
        <f>IF(ISERROR(LARGE($AI27:$AS27,COLUMNS($BW27:CI27))),0,LARGE($AI27:$AS27,COLUMNS($BW27:CI27)))</f>
        <v>0</v>
      </c>
      <c r="CJ27" s="111">
        <f>IF(ISERROR(LARGE($AI27:$AS27,COLUMNS($BW27:CJ27))),0,LARGE($AI27:$AS27,COLUMNS($BW27:CJ27)))</f>
        <v>0</v>
      </c>
      <c r="CK27" s="92"/>
      <c r="CL27" s="92">
        <f>IF(ISERROR(LARGE($AU27:$BE27,COLUMNS($CL27:CL27))),0,LARGE($AU27:$BE27,COLUMNS($CL27:CL27)))</f>
        <v>0</v>
      </c>
      <c r="CM27" s="92">
        <f>IF(ISERROR(LARGE($AU27:$BE27,COLUMNS($CL27:CM27))),0,LARGE($AU27:$BE27,COLUMNS($CL27:CM27)))</f>
        <v>0</v>
      </c>
      <c r="CN27" s="92">
        <f>IF(ISERROR(LARGE($AU27:$BE27,COLUMNS($CL27:CN27))),0,LARGE($AU27:$BE27,COLUMNS($CL27:CN27)))</f>
        <v>0</v>
      </c>
      <c r="CO27" s="92">
        <f>IF(ISERROR(LARGE($AU27:$BE27,COLUMNS($CL27:CO27))),0,LARGE($AU27:$BE27,COLUMNS($CL27:CO27)))</f>
        <v>0</v>
      </c>
      <c r="CP27" s="111">
        <f>IF(ISERROR(LARGE($AU27:$BE27,COLUMNS($CL27:CP27))),0,LARGE($AU27:$BE27,COLUMNS($CL27:CP27)))</f>
        <v>0</v>
      </c>
      <c r="CQ27" s="111">
        <f>IF(ISERROR(LARGE($AU27:$BE27,COLUMNS($CL27:CQ27))),0,LARGE($AU27:$BE27,COLUMNS($CL27:CQ27)))</f>
        <v>0</v>
      </c>
      <c r="CR27" s="111">
        <f>IF(ISERROR(LARGE($AU27:$BE27,COLUMNS($CL27:CR27))),0,LARGE($AU27:$BE27,COLUMNS($CL27:CR27)))</f>
        <v>0</v>
      </c>
      <c r="CS27" s="111">
        <f>IF(ISERROR(LARGE($AU27:$BE27,COLUMNS($CL27:CS27))),0,LARGE($AU27:$BE27,COLUMNS($CL27:CS27)))</f>
        <v>0</v>
      </c>
      <c r="CT27" s="111">
        <f>IF(ISERROR(LARGE($AU27:$BE27,COLUMNS($CL27:CT27))),0,LARGE($AU27:$BE27,COLUMNS($CL27:CT27)))</f>
        <v>0</v>
      </c>
      <c r="CU27" s="111">
        <f>IF(ISERROR(LARGE($AU27:$BE27,COLUMNS($CL27:CU27))),0,LARGE($AU27:$BE27,COLUMNS($CL27:CU27)))</f>
        <v>0</v>
      </c>
      <c r="CV27" s="111">
        <f>IF(ISERROR(LARGE($AU27:$BE27,COLUMNS($CL27:CV27))),0,LARGE($AU27:$BE27,COLUMNS($CL27:CV27)))</f>
        <v>0</v>
      </c>
      <c r="CW27" s="111">
        <f>IF(ISERROR(LARGE($AU27:$BE27,COLUMNS($CL27:CW27))),0,LARGE($AU27:$BE27,COLUMNS($CL27:CW27)))</f>
        <v>0</v>
      </c>
      <c r="CX27" s="111">
        <f>IF(ISERROR(LARGE($AU27:$BE27,COLUMNS($CL27:CX27))),0,LARGE($AU27:$BE27,COLUMNS($CL27:CX27)))</f>
        <v>0</v>
      </c>
      <c r="CY27" s="111">
        <f>IF(ISERROR(LARGE($AU27:$BE27,COLUMNS($CL27:CY27))),0,LARGE($AU27:$BE27,COLUMNS($CL27:CY27)))</f>
        <v>0</v>
      </c>
      <c r="DA27" s="113">
        <f>BH27</f>
        <v>76</v>
      </c>
      <c r="DB27" s="113">
        <f>BI27</f>
        <v>0</v>
      </c>
      <c r="DC27" s="113">
        <f>BJ27</f>
        <v>0</v>
      </c>
      <c r="DD27" s="113">
        <f>BK27</f>
        <v>0</v>
      </c>
      <c r="DE27" s="113">
        <f>BL27</f>
        <v>0</v>
      </c>
      <c r="DF27" s="113">
        <f>BM27</f>
        <v>0</v>
      </c>
      <c r="DG27">
        <f>BW27</f>
        <v>70</v>
      </c>
      <c r="DH27">
        <f>BX27</f>
        <v>52</v>
      </c>
      <c r="DI27">
        <f>BY27</f>
        <v>1</v>
      </c>
      <c r="DJ27">
        <f>BZ27</f>
        <v>1</v>
      </c>
      <c r="DK27">
        <f>CL27</f>
        <v>0</v>
      </c>
      <c r="DL27">
        <f>CM27</f>
        <v>0</v>
      </c>
      <c r="DM27">
        <f>CN27</f>
        <v>0</v>
      </c>
      <c r="DN27">
        <f>CO27</f>
        <v>0</v>
      </c>
      <c r="DP27">
        <f>LARGE($DA27:$DN27,COLUMNS($DP27:DP27))</f>
        <v>76</v>
      </c>
      <c r="DQ27">
        <f>LARGE($DA27:$DN27,COLUMNS($DP27:DQ27))</f>
        <v>70</v>
      </c>
      <c r="DR27">
        <f>LARGE($DA27:$DN27,COLUMNS($DP27:DR27))</f>
        <v>52</v>
      </c>
      <c r="DS27">
        <f>LARGE($DA27:$DN27,COLUMNS($DP27:DS27))</f>
        <v>1</v>
      </c>
      <c r="DT27">
        <f>LARGE($DA27:$DN27,COLUMNS($DP27:DT27))</f>
        <v>1</v>
      </c>
      <c r="DU27">
        <f>LARGE($DA27:$DN27,COLUMNS($DP27:DU27))</f>
        <v>0</v>
      </c>
      <c r="DV27">
        <f>LARGE($DA27:$DN27,COLUMNS($DP27:DV27))</f>
        <v>0</v>
      </c>
      <c r="DW27">
        <f>LARGE($DA27:$DN27,COLUMNS($DP27:DW27))</f>
        <v>0</v>
      </c>
      <c r="DX27">
        <f>LARGE($DA27:$DN27,COLUMNS($DP27:DX27))</f>
        <v>0</v>
      </c>
      <c r="DY27">
        <f>LARGE($DA27:$DN27,COLUMNS($DP27:DY27))</f>
        <v>0</v>
      </c>
      <c r="DZ27">
        <f>LARGE($DA27:$DN27,COLUMNS($DP27:DZ27))</f>
        <v>0</v>
      </c>
      <c r="EA27">
        <f>LARGE($DA27:$DN27,COLUMNS($DP27:EA27))</f>
        <v>0</v>
      </c>
      <c r="EB27">
        <f>LARGE($DA27:$DN27,COLUMNS($DP27:EB27))</f>
        <v>0</v>
      </c>
      <c r="EC27">
        <f>LARGE($DA27:$DN27,COLUMNS($DP27:EC27))</f>
        <v>0</v>
      </c>
      <c r="EE27">
        <f>BN27*0.75</f>
        <v>0</v>
      </c>
      <c r="EF27">
        <f>BO27*0.75</f>
        <v>0</v>
      </c>
      <c r="EG27">
        <f>BP27*0.75</f>
        <v>0</v>
      </c>
      <c r="EH27">
        <f>BQ27*0.75</f>
        <v>0</v>
      </c>
      <c r="EI27">
        <f>BR27*0.75</f>
        <v>0</v>
      </c>
      <c r="EJ27">
        <f>BS27*0.75</f>
        <v>0</v>
      </c>
      <c r="EK27">
        <f>BT27*0.75</f>
        <v>0</v>
      </c>
      <c r="EL27">
        <f>BU27*0.75</f>
        <v>0</v>
      </c>
      <c r="EM27">
        <f>CA27*0.75</f>
        <v>0</v>
      </c>
      <c r="EN27">
        <f>CB27*0.75</f>
        <v>0</v>
      </c>
      <c r="EO27">
        <f>CC27*0.75</f>
        <v>0</v>
      </c>
      <c r="EP27">
        <f>CD27*0.75</f>
        <v>0</v>
      </c>
      <c r="EQ27">
        <f>CE27*0.75</f>
        <v>0</v>
      </c>
      <c r="ER27">
        <f>CF27*0.75</f>
        <v>0</v>
      </c>
      <c r="ES27">
        <f>CG27*0.75</f>
        <v>0</v>
      </c>
      <c r="ET27">
        <f>CH27*0.75</f>
        <v>0</v>
      </c>
      <c r="EU27">
        <f>CI27*0.75</f>
        <v>0</v>
      </c>
      <c r="EV27">
        <f>CJ27*0.75</f>
        <v>0</v>
      </c>
      <c r="EW27">
        <f>CP27*0.75</f>
        <v>0</v>
      </c>
      <c r="EX27">
        <f>CQ27*0.75</f>
        <v>0</v>
      </c>
      <c r="EY27">
        <f>CR27*0.75</f>
        <v>0</v>
      </c>
      <c r="EZ27">
        <f>CS27*0.75</f>
        <v>0</v>
      </c>
      <c r="FA27">
        <f>CT27*0.75</f>
        <v>0</v>
      </c>
      <c r="FB27">
        <f>CU27*0.75</f>
        <v>0</v>
      </c>
      <c r="FC27">
        <f>CV27*0.75</f>
        <v>0</v>
      </c>
      <c r="FD27">
        <f>CW27*0.75</f>
        <v>0</v>
      </c>
      <c r="FE27">
        <f>CX27*0.75</f>
        <v>0</v>
      </c>
      <c r="FF27">
        <f>CY27*0.75</f>
        <v>0</v>
      </c>
      <c r="FH27">
        <f>LARGE($EE27:$FF27,COLUMNS($FH27:FH27))</f>
        <v>0</v>
      </c>
      <c r="FI27">
        <f>LARGE($EE27:$FF27,COLUMNS($FH27:FI27))</f>
        <v>0</v>
      </c>
      <c r="FJ27">
        <f>LARGE($EE27:$FF27,COLUMNS($FH27:FJ27))</f>
        <v>0</v>
      </c>
      <c r="FK27">
        <f>LARGE($EE27:$FF27,COLUMNS($FH27:FK27))</f>
        <v>0</v>
      </c>
      <c r="FL27">
        <f>LARGE($EE27:$FF27,COLUMNS($FH27:FL27))</f>
        <v>0</v>
      </c>
      <c r="FM27">
        <f>LARGE($EE27:$FF27,COLUMNS($FH27:FM27))</f>
        <v>0</v>
      </c>
      <c r="FN27">
        <f>LARGE($EE27:$FF27,COLUMNS($FH27:FN27))</f>
        <v>0</v>
      </c>
      <c r="FO27">
        <f>LARGE($EE27:$FF27,COLUMNS($FH27:FO27))</f>
        <v>0</v>
      </c>
      <c r="FP27">
        <f>LARGE($EE27:$FF27,COLUMNS($FH27:FP27))</f>
        <v>0</v>
      </c>
      <c r="FQ27">
        <f>LARGE($EE27:$FF27,COLUMNS($FH27:FQ27))</f>
        <v>0</v>
      </c>
      <c r="FS27">
        <f>DP27</f>
        <v>76</v>
      </c>
      <c r="FT27">
        <f>DQ27</f>
        <v>70</v>
      </c>
      <c r="FU27">
        <f>DR27</f>
        <v>52</v>
      </c>
      <c r="FV27">
        <f>DS27</f>
        <v>1</v>
      </c>
      <c r="FW27">
        <f>DT27</f>
        <v>1</v>
      </c>
      <c r="FX27">
        <f>DU27</f>
        <v>0</v>
      </c>
      <c r="FY27">
        <f>DV27</f>
        <v>0</v>
      </c>
      <c r="FZ27">
        <f>DW27</f>
        <v>0</v>
      </c>
      <c r="GA27">
        <f>DX27</f>
        <v>0</v>
      </c>
      <c r="GB27">
        <f>DY27</f>
        <v>0</v>
      </c>
      <c r="GC27">
        <f>DZ27</f>
        <v>0</v>
      </c>
      <c r="GD27">
        <f>EA27</f>
        <v>0</v>
      </c>
      <c r="GE27">
        <f>EB27</f>
        <v>0</v>
      </c>
      <c r="GF27">
        <f>EC27</f>
        <v>0</v>
      </c>
      <c r="GG27">
        <f>FH27</f>
        <v>0</v>
      </c>
      <c r="GH27">
        <f>FI27</f>
        <v>0</v>
      </c>
      <c r="GI27">
        <f>FJ27</f>
        <v>0</v>
      </c>
      <c r="GJ27">
        <f>FK27</f>
        <v>0</v>
      </c>
      <c r="GK27">
        <f>FL27</f>
        <v>0</v>
      </c>
      <c r="GL27">
        <f>FM27</f>
        <v>0</v>
      </c>
      <c r="GM27">
        <f>FN27</f>
        <v>0</v>
      </c>
      <c r="GN27">
        <f>FO27</f>
        <v>0</v>
      </c>
      <c r="GO27">
        <f>FP27</f>
        <v>0</v>
      </c>
      <c r="GP27">
        <f>FQ27</f>
        <v>0</v>
      </c>
      <c r="GR27">
        <f>LARGE($FS27:$GP27,COLUMNS($GR27:GR27))</f>
        <v>76</v>
      </c>
      <c r="GS27">
        <f>LARGE($FS27:$GP27,COLUMNS($GR27:GS27))</f>
        <v>70</v>
      </c>
      <c r="GT27">
        <f>LARGE($FS27:$GP27,COLUMNS($GR27:GT27))</f>
        <v>52</v>
      </c>
      <c r="GU27">
        <f>LARGE($FS27:$GP27,COLUMNS($GR27:GU27))</f>
        <v>1</v>
      </c>
      <c r="GV27">
        <f>LARGE($FS27:$GP27,COLUMNS($GR27:GV27))</f>
        <v>1</v>
      </c>
      <c r="GW27">
        <f>LARGE($FS27:$GP27,COLUMNS($GR27:GW27))</f>
        <v>0</v>
      </c>
      <c r="GX27">
        <f>LARGE($FS27:$GP27,COLUMNS($GR27:GX27))</f>
        <v>0</v>
      </c>
      <c r="GY27">
        <f>LARGE($FS27:$GP27,COLUMNS($GR27:GY27))</f>
        <v>0</v>
      </c>
      <c r="GZ27">
        <f>LARGE($FS27:$GP27,COLUMNS($GR27:GZ27))</f>
        <v>0</v>
      </c>
      <c r="HA27">
        <f>LARGE($FS27:$GP27,COLUMNS($GR27:HA27))</f>
        <v>0</v>
      </c>
      <c r="HB27">
        <f>LARGE($FS27:$GP27,COLUMNS($GR27:HB27))</f>
        <v>0</v>
      </c>
      <c r="HC27">
        <f>LARGE($FS27:$GP27,COLUMNS($GR27:HC27))</f>
        <v>0</v>
      </c>
      <c r="HD27">
        <f>LARGE($FS27:$GP27,COLUMNS($GR27:HD27))</f>
        <v>0</v>
      </c>
      <c r="HE27">
        <f>LARGE($FS27:$GP27,COLUMNS($GR27:HE27))</f>
        <v>0</v>
      </c>
    </row>
    <row r="28" spans="1:213" ht="15" customHeight="1">
      <c r="A28" s="11" t="s">
        <v>239</v>
      </c>
      <c r="B28" s="120">
        <f>COUNTIF(T28:BE28,"&gt;0")</f>
        <v>5</v>
      </c>
      <c r="C28" s="35">
        <f>SUM(T28:BE28)</f>
        <v>151</v>
      </c>
      <c r="D28" s="123">
        <f>SUM(_xlfn.DROP(GR28:HE28,,(D$2-14)))</f>
        <v>151</v>
      </c>
      <c r="E28" s="38">
        <f>C28/B28</f>
        <v>30.2</v>
      </c>
      <c r="F28" s="122">
        <f>COUNTIF(T28:BG28,110)</f>
        <v>0</v>
      </c>
      <c r="G28" s="38"/>
      <c r="H28" s="110">
        <f>COUNTIF(T28:AG28,"&gt;0")</f>
        <v>1</v>
      </c>
      <c r="I28" s="62">
        <f>SUM(BH28:BM28)</f>
        <v>42</v>
      </c>
      <c r="J28" s="110">
        <f>COUNTIF(AI28:AS28,"&gt;0")</f>
        <v>4</v>
      </c>
      <c r="K28" s="62">
        <f>SUM(BW28:BZ28)</f>
        <v>109</v>
      </c>
      <c r="L28" s="110">
        <f>COUNTIF(AU28:BE28,"&gt;0")</f>
        <v>0</v>
      </c>
      <c r="M28" s="109">
        <f>SUM(CL28:CO28)</f>
        <v>0</v>
      </c>
      <c r="N28" s="110">
        <f>28-COUNTIF(EE28:FF28,0)</f>
        <v>0</v>
      </c>
      <c r="O28" s="109">
        <f>SUM(EE28:FF28)</f>
        <v>0</v>
      </c>
      <c r="P28" s="20">
        <f>IF(MIN(H28,6)+MIN(J28,4)+MIN(L28,4)&gt;=D$2,0,D$2-MIN(H28,6)-MIN(J28,4)-MIN(L28,4))</f>
        <v>1</v>
      </c>
      <c r="Q28" s="20">
        <f>SUM(_xlfn.DROP(FG28:FQ28,,(-10+P28)))</f>
        <v>0</v>
      </c>
      <c r="R28" s="20"/>
      <c r="S28" s="20"/>
      <c r="T28" s="78"/>
      <c r="U28" s="81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>
        <v>42</v>
      </c>
      <c r="AG28" s="78"/>
      <c r="AH28" s="78"/>
      <c r="AI28" s="78"/>
      <c r="AJ28" s="78"/>
      <c r="AK28" s="78"/>
      <c r="AL28" s="78">
        <v>1</v>
      </c>
      <c r="AM28" s="78">
        <v>1</v>
      </c>
      <c r="AN28" s="78">
        <v>42</v>
      </c>
      <c r="AP28" s="78">
        <v>65</v>
      </c>
      <c r="AQ28" s="78"/>
      <c r="AS28" s="78"/>
      <c r="AT28" s="78"/>
      <c r="AU28" s="47"/>
      <c r="AV28" s="47"/>
      <c r="AW28" s="79"/>
      <c r="AX28" s="79"/>
      <c r="AY28" s="79"/>
      <c r="AZ28" s="79"/>
      <c r="BA28" s="79"/>
      <c r="BB28" s="47"/>
      <c r="BC28" s="47"/>
      <c r="BD28" s="47"/>
      <c r="BE28" s="47"/>
      <c r="BF28" s="47"/>
      <c r="BG28" s="47"/>
      <c r="BH28" s="92">
        <f>IF(ISERROR(LARGE($T28:$AG28,COLUMNS($BH28:BH28))),0,LARGE($T28:$AG28,COLUMNS($BH28:BH28)))</f>
        <v>42</v>
      </c>
      <c r="BI28" s="92">
        <f>IF(ISERROR(LARGE($T28:$AG28,COLUMNS($BH28:BI28))),0,LARGE($T28:$AG28,COLUMNS($BH28:BI28)))</f>
        <v>0</v>
      </c>
      <c r="BJ28" s="92">
        <f>IF(ISERROR(LARGE($T28:$AG28,COLUMNS($BH28:BJ28))),0,LARGE($T28:$AG28,COLUMNS($BH28:BJ28)))</f>
        <v>0</v>
      </c>
      <c r="BK28" s="92">
        <f>IF(ISERROR(LARGE($T28:$AG28,COLUMNS($BH28:BK28))),0,LARGE($T28:$AG28,COLUMNS($BH28:BK28)))</f>
        <v>0</v>
      </c>
      <c r="BL28" s="92">
        <f>IF(ISERROR(LARGE($T28:$AG28,COLUMNS($BH28:BL28))),0,LARGE($T28:$AG28,COLUMNS($BH28:BL28)))</f>
        <v>0</v>
      </c>
      <c r="BM28" s="92">
        <f>IF(ISERROR(LARGE($T28:$AG28,COLUMNS($BH28:BM28))),0,LARGE($T28:$AG28,COLUMNS($BH28:BM28)))</f>
        <v>0</v>
      </c>
      <c r="BN28" s="111">
        <f>IF(ISERROR(LARGE($T28:$AG28,COLUMNS($BH28:BN28))),0,LARGE($T28:$AG28,COLUMNS($BH28:BN28)))</f>
        <v>0</v>
      </c>
      <c r="BO28" s="111">
        <f>IF(ISERROR(LARGE($T28:$AG28,COLUMNS($BH28:BO28))),0,LARGE($T28:$AG28,COLUMNS($BH28:BO28)))</f>
        <v>0</v>
      </c>
      <c r="BP28" s="111">
        <f>IF(ISERROR(LARGE($T28:$AG28,COLUMNS($BH28:BP28))),0,LARGE($T28:$AG28,COLUMNS($BH28:BP28)))</f>
        <v>0</v>
      </c>
      <c r="BQ28" s="111">
        <f>IF(ISERROR(LARGE($T28:$AG28,COLUMNS($BH28:BQ28))),0,LARGE($T28:$AG28,COLUMNS($BH28:BQ28)))</f>
        <v>0</v>
      </c>
      <c r="BR28" s="111">
        <f>IF(ISERROR(LARGE($T28:$AG28,COLUMNS($BH28:BR28))),0,LARGE($T28:$AG28,COLUMNS($BH28:BR28)))</f>
        <v>0</v>
      </c>
      <c r="BS28" s="111">
        <f>IF(ISERROR(LARGE($T28:$AG28,COLUMNS($BH28:BS28))),0,LARGE($T28:$AG28,COLUMNS($BH28:BS28)))</f>
        <v>0</v>
      </c>
      <c r="BT28" s="111">
        <f>IF(ISERROR(LARGE($T28:$AG28,COLUMNS($BH28:BT28))),0,LARGE($T28:$AG28,COLUMNS($BH28:BT28)))</f>
        <v>0</v>
      </c>
      <c r="BU28" s="111">
        <f>IF(ISERROR(LARGE($T28:$AG28,COLUMNS($BH28:BU28))),0,LARGE($T28:$AG28,COLUMNS($BH28:BU28)))</f>
        <v>0</v>
      </c>
      <c r="BV28" s="92"/>
      <c r="BW28" s="92">
        <f>IF(ISERROR(LARGE($AI28:$AS28,COLUMNS($BW28:BW28))),0,LARGE($AI28:$AS28,COLUMNS($BW28:BW28)))</f>
        <v>65</v>
      </c>
      <c r="BX28" s="92">
        <f>IF(ISERROR(LARGE($AI28:$AS28,COLUMNS($BW28:BX28))),0,LARGE($AI28:$AS28,COLUMNS($BW28:BX28)))</f>
        <v>42</v>
      </c>
      <c r="BY28" s="92">
        <f>IF(ISERROR(LARGE($AI28:$AS28,COLUMNS($BW28:BY28))),0,LARGE($AI28:$AS28,COLUMNS($BW28:BY28)))</f>
        <v>1</v>
      </c>
      <c r="BZ28" s="92">
        <f>IF(ISERROR(LARGE($AI28:$AS28,COLUMNS($BW28:BZ28))),0,LARGE($AI28:$AS28,COLUMNS($BW28:BZ28)))</f>
        <v>1</v>
      </c>
      <c r="CA28" s="111">
        <f>IF(ISERROR(LARGE($AI28:$AS28,COLUMNS($BW28:CA28))),0,LARGE($AI28:$AS28,COLUMNS($BW28:CA28)))</f>
        <v>0</v>
      </c>
      <c r="CB28" s="111">
        <f>IF(ISERROR(LARGE($AI28:$AS28,COLUMNS($BW28:CB28))),0,LARGE($AI28:$AS28,COLUMNS($BW28:CB28)))</f>
        <v>0</v>
      </c>
      <c r="CC28" s="111">
        <f>IF(ISERROR(LARGE($AI28:$AS28,COLUMNS($BW28:CC28))),0,LARGE($AI28:$AS28,COLUMNS($BW28:CC28)))</f>
        <v>0</v>
      </c>
      <c r="CD28" s="111">
        <f>IF(ISERROR(LARGE($AI28:$AS28,COLUMNS($BW28:CD28))),0,LARGE($AI28:$AS28,COLUMNS($BW28:CD28)))</f>
        <v>0</v>
      </c>
      <c r="CE28" s="111">
        <f>IF(ISERROR(LARGE($AI28:$AS28,COLUMNS($BW28:CE28))),0,LARGE($AI28:$AS28,COLUMNS($BW28:CE28)))</f>
        <v>0</v>
      </c>
      <c r="CF28" s="111">
        <f>IF(ISERROR(LARGE($AI28:$AS28,COLUMNS($BW28:CF28))),0,LARGE($AI28:$AS28,COLUMNS($BW28:CF28)))</f>
        <v>0</v>
      </c>
      <c r="CG28" s="111">
        <f>IF(ISERROR(LARGE($AI28:$AS28,COLUMNS($BW28:CG28))),0,LARGE($AI28:$AS28,COLUMNS($BW28:CG28)))</f>
        <v>0</v>
      </c>
      <c r="CH28" s="111">
        <f>IF(ISERROR(LARGE($AI28:$AS28,COLUMNS($BW28:CH28))),0,LARGE($AI28:$AS28,COLUMNS($BW28:CH28)))</f>
        <v>0</v>
      </c>
      <c r="CI28" s="111">
        <f>IF(ISERROR(LARGE($AI28:$AS28,COLUMNS($BW28:CI28))),0,LARGE($AI28:$AS28,COLUMNS($BW28:CI28)))</f>
        <v>0</v>
      </c>
      <c r="CJ28" s="111">
        <f>IF(ISERROR(LARGE($AI28:$AS28,COLUMNS($BW28:CJ28))),0,LARGE($AI28:$AS28,COLUMNS($BW28:CJ28)))</f>
        <v>0</v>
      </c>
      <c r="CK28" s="92"/>
      <c r="CL28" s="92">
        <f>IF(ISERROR(LARGE($AU28:$BE28,COLUMNS($CL28:CL28))),0,LARGE($AU28:$BE28,COLUMNS($CL28:CL28)))</f>
        <v>0</v>
      </c>
      <c r="CM28" s="92">
        <f>IF(ISERROR(LARGE($AU28:$BE28,COLUMNS($CL28:CM28))),0,LARGE($AU28:$BE28,COLUMNS($CL28:CM28)))</f>
        <v>0</v>
      </c>
      <c r="CN28" s="92">
        <f>IF(ISERROR(LARGE($AU28:$BE28,COLUMNS($CL28:CN28))),0,LARGE($AU28:$BE28,COLUMNS($CL28:CN28)))</f>
        <v>0</v>
      </c>
      <c r="CO28" s="92">
        <f>IF(ISERROR(LARGE($AU28:$BE28,COLUMNS($CL28:CO28))),0,LARGE($AU28:$BE28,COLUMNS($CL28:CO28)))</f>
        <v>0</v>
      </c>
      <c r="CP28" s="111">
        <f>IF(ISERROR(LARGE($AU28:$BE28,COLUMNS($CL28:CP28))),0,LARGE($AU28:$BE28,COLUMNS($CL28:CP28)))</f>
        <v>0</v>
      </c>
      <c r="CQ28" s="111">
        <f>IF(ISERROR(LARGE($AU28:$BE28,COLUMNS($CL28:CQ28))),0,LARGE($AU28:$BE28,COLUMNS($CL28:CQ28)))</f>
        <v>0</v>
      </c>
      <c r="CR28" s="111">
        <f>IF(ISERROR(LARGE($AU28:$BE28,COLUMNS($CL28:CR28))),0,LARGE($AU28:$BE28,COLUMNS($CL28:CR28)))</f>
        <v>0</v>
      </c>
      <c r="CS28" s="111">
        <f>IF(ISERROR(LARGE($AU28:$BE28,COLUMNS($CL28:CS28))),0,LARGE($AU28:$BE28,COLUMNS($CL28:CS28)))</f>
        <v>0</v>
      </c>
      <c r="CT28" s="111">
        <f>IF(ISERROR(LARGE($AU28:$BE28,COLUMNS($CL28:CT28))),0,LARGE($AU28:$BE28,COLUMNS($CL28:CT28)))</f>
        <v>0</v>
      </c>
      <c r="CU28" s="111">
        <f>IF(ISERROR(LARGE($AU28:$BE28,COLUMNS($CL28:CU28))),0,LARGE($AU28:$BE28,COLUMNS($CL28:CU28)))</f>
        <v>0</v>
      </c>
      <c r="CV28" s="111">
        <f>IF(ISERROR(LARGE($AU28:$BE28,COLUMNS($CL28:CV28))),0,LARGE($AU28:$BE28,COLUMNS($CL28:CV28)))</f>
        <v>0</v>
      </c>
      <c r="CW28" s="111">
        <f>IF(ISERROR(LARGE($AU28:$BE28,COLUMNS($CL28:CW28))),0,LARGE($AU28:$BE28,COLUMNS($CL28:CW28)))</f>
        <v>0</v>
      </c>
      <c r="CX28" s="111">
        <f>IF(ISERROR(LARGE($AU28:$BE28,COLUMNS($CL28:CX28))),0,LARGE($AU28:$BE28,COLUMNS($CL28:CX28)))</f>
        <v>0</v>
      </c>
      <c r="CY28" s="111">
        <f>IF(ISERROR(LARGE($AU28:$BE28,COLUMNS($CL28:CY28))),0,LARGE($AU28:$BE28,COLUMNS($CL28:CY28)))</f>
        <v>0</v>
      </c>
      <c r="DA28" s="113">
        <f>BH28</f>
        <v>42</v>
      </c>
      <c r="DB28" s="113">
        <f>BI28</f>
        <v>0</v>
      </c>
      <c r="DC28" s="113">
        <f>BJ28</f>
        <v>0</v>
      </c>
      <c r="DD28" s="113">
        <f>BK28</f>
        <v>0</v>
      </c>
      <c r="DE28" s="113">
        <f>BL28</f>
        <v>0</v>
      </c>
      <c r="DF28" s="113">
        <f>BM28</f>
        <v>0</v>
      </c>
      <c r="DG28">
        <f>BW28</f>
        <v>65</v>
      </c>
      <c r="DH28">
        <f>BX28</f>
        <v>42</v>
      </c>
      <c r="DI28">
        <f>BY28</f>
        <v>1</v>
      </c>
      <c r="DJ28">
        <f>BZ28</f>
        <v>1</v>
      </c>
      <c r="DK28">
        <f>CL28</f>
        <v>0</v>
      </c>
      <c r="DL28">
        <f>CM28</f>
        <v>0</v>
      </c>
      <c r="DM28">
        <f>CN28</f>
        <v>0</v>
      </c>
      <c r="DN28">
        <f>CO28</f>
        <v>0</v>
      </c>
      <c r="DP28">
        <f>LARGE($DA28:$DN28,COLUMNS($DP28:DP28))</f>
        <v>65</v>
      </c>
      <c r="DQ28">
        <f>LARGE($DA28:$DN28,COLUMNS($DP28:DQ28))</f>
        <v>42</v>
      </c>
      <c r="DR28">
        <f>LARGE($DA28:$DN28,COLUMNS($DP28:DR28))</f>
        <v>42</v>
      </c>
      <c r="DS28">
        <f>LARGE($DA28:$DN28,COLUMNS($DP28:DS28))</f>
        <v>1</v>
      </c>
      <c r="DT28">
        <f>LARGE($DA28:$DN28,COLUMNS($DP28:DT28))</f>
        <v>1</v>
      </c>
      <c r="DU28">
        <f>LARGE($DA28:$DN28,COLUMNS($DP28:DU28))</f>
        <v>0</v>
      </c>
      <c r="DV28">
        <f>LARGE($DA28:$DN28,COLUMNS($DP28:DV28))</f>
        <v>0</v>
      </c>
      <c r="DW28">
        <f>LARGE($DA28:$DN28,COLUMNS($DP28:DW28))</f>
        <v>0</v>
      </c>
      <c r="DX28">
        <f>LARGE($DA28:$DN28,COLUMNS($DP28:DX28))</f>
        <v>0</v>
      </c>
      <c r="DY28">
        <f>LARGE($DA28:$DN28,COLUMNS($DP28:DY28))</f>
        <v>0</v>
      </c>
      <c r="DZ28">
        <f>LARGE($DA28:$DN28,COLUMNS($DP28:DZ28))</f>
        <v>0</v>
      </c>
      <c r="EA28">
        <f>LARGE($DA28:$DN28,COLUMNS($DP28:EA28))</f>
        <v>0</v>
      </c>
      <c r="EB28">
        <f>LARGE($DA28:$DN28,COLUMNS($DP28:EB28))</f>
        <v>0</v>
      </c>
      <c r="EC28">
        <f>LARGE($DA28:$DN28,COLUMNS($DP28:EC28))</f>
        <v>0</v>
      </c>
      <c r="EE28">
        <f>BN28*0.75</f>
        <v>0</v>
      </c>
      <c r="EF28">
        <f>BO28*0.75</f>
        <v>0</v>
      </c>
      <c r="EG28">
        <f>BP28*0.75</f>
        <v>0</v>
      </c>
      <c r="EH28">
        <f>BQ28*0.75</f>
        <v>0</v>
      </c>
      <c r="EI28">
        <f>BR28*0.75</f>
        <v>0</v>
      </c>
      <c r="EJ28">
        <f>BS28*0.75</f>
        <v>0</v>
      </c>
      <c r="EK28">
        <f>BT28*0.75</f>
        <v>0</v>
      </c>
      <c r="EL28">
        <f>BU28*0.75</f>
        <v>0</v>
      </c>
      <c r="EM28">
        <f>CA28*0.75</f>
        <v>0</v>
      </c>
      <c r="EN28">
        <f>CB28*0.75</f>
        <v>0</v>
      </c>
      <c r="EO28">
        <f>CC28*0.75</f>
        <v>0</v>
      </c>
      <c r="EP28">
        <f>CD28*0.75</f>
        <v>0</v>
      </c>
      <c r="EQ28">
        <f>CE28*0.75</f>
        <v>0</v>
      </c>
      <c r="ER28">
        <f>CF28*0.75</f>
        <v>0</v>
      </c>
      <c r="ES28">
        <f>CG28*0.75</f>
        <v>0</v>
      </c>
      <c r="ET28">
        <f>CH28*0.75</f>
        <v>0</v>
      </c>
      <c r="EU28">
        <f>CI28*0.75</f>
        <v>0</v>
      </c>
      <c r="EV28">
        <f>CJ28*0.75</f>
        <v>0</v>
      </c>
      <c r="EW28">
        <f>CP28*0.75</f>
        <v>0</v>
      </c>
      <c r="EX28">
        <f>CQ28*0.75</f>
        <v>0</v>
      </c>
      <c r="EY28">
        <f>CR28*0.75</f>
        <v>0</v>
      </c>
      <c r="EZ28">
        <f>CS28*0.75</f>
        <v>0</v>
      </c>
      <c r="FA28">
        <f>CT28*0.75</f>
        <v>0</v>
      </c>
      <c r="FB28">
        <f>CU28*0.75</f>
        <v>0</v>
      </c>
      <c r="FC28">
        <f>CV28*0.75</f>
        <v>0</v>
      </c>
      <c r="FD28">
        <f>CW28*0.75</f>
        <v>0</v>
      </c>
      <c r="FE28">
        <f>CX28*0.75</f>
        <v>0</v>
      </c>
      <c r="FF28">
        <f>CY28*0.75</f>
        <v>0</v>
      </c>
      <c r="FH28">
        <f>LARGE($EE28:$FF28,COLUMNS($FH28:FH28))</f>
        <v>0</v>
      </c>
      <c r="FI28">
        <f>LARGE($EE28:$FF28,COLUMNS($FH28:FI28))</f>
        <v>0</v>
      </c>
      <c r="FJ28">
        <f>LARGE($EE28:$FF28,COLUMNS($FH28:FJ28))</f>
        <v>0</v>
      </c>
      <c r="FK28">
        <f>LARGE($EE28:$FF28,COLUMNS($FH28:FK28))</f>
        <v>0</v>
      </c>
      <c r="FL28">
        <f>LARGE($EE28:$FF28,COLUMNS($FH28:FL28))</f>
        <v>0</v>
      </c>
      <c r="FM28">
        <f>LARGE($EE28:$FF28,COLUMNS($FH28:FM28))</f>
        <v>0</v>
      </c>
      <c r="FN28">
        <f>LARGE($EE28:$FF28,COLUMNS($FH28:FN28))</f>
        <v>0</v>
      </c>
      <c r="FO28">
        <f>LARGE($EE28:$FF28,COLUMNS($FH28:FO28))</f>
        <v>0</v>
      </c>
      <c r="FP28">
        <f>LARGE($EE28:$FF28,COLUMNS($FH28:FP28))</f>
        <v>0</v>
      </c>
      <c r="FQ28">
        <f>LARGE($EE28:$FF28,COLUMNS($FH28:FQ28))</f>
        <v>0</v>
      </c>
      <c r="FS28">
        <f>DP28</f>
        <v>65</v>
      </c>
      <c r="FT28">
        <f>DQ28</f>
        <v>42</v>
      </c>
      <c r="FU28">
        <f>DR28</f>
        <v>42</v>
      </c>
      <c r="FV28">
        <f>DS28</f>
        <v>1</v>
      </c>
      <c r="FW28">
        <f>DT28</f>
        <v>1</v>
      </c>
      <c r="FX28">
        <f>DU28</f>
        <v>0</v>
      </c>
      <c r="FY28">
        <f>DV28</f>
        <v>0</v>
      </c>
      <c r="FZ28">
        <f>DW28</f>
        <v>0</v>
      </c>
      <c r="GA28">
        <f>DX28</f>
        <v>0</v>
      </c>
      <c r="GB28">
        <f>DY28</f>
        <v>0</v>
      </c>
      <c r="GC28">
        <f>DZ28</f>
        <v>0</v>
      </c>
      <c r="GD28">
        <f>EA28</f>
        <v>0</v>
      </c>
      <c r="GE28">
        <f>EB28</f>
        <v>0</v>
      </c>
      <c r="GF28">
        <f>EC28</f>
        <v>0</v>
      </c>
      <c r="GG28">
        <f>FH28</f>
        <v>0</v>
      </c>
      <c r="GH28">
        <f>FI28</f>
        <v>0</v>
      </c>
      <c r="GI28">
        <f>FJ28</f>
        <v>0</v>
      </c>
      <c r="GJ28">
        <f>FK28</f>
        <v>0</v>
      </c>
      <c r="GK28">
        <f>FL28</f>
        <v>0</v>
      </c>
      <c r="GL28">
        <f>FM28</f>
        <v>0</v>
      </c>
      <c r="GM28">
        <f>FN28</f>
        <v>0</v>
      </c>
      <c r="GN28">
        <f>FO28</f>
        <v>0</v>
      </c>
      <c r="GO28">
        <f>FP28</f>
        <v>0</v>
      </c>
      <c r="GP28">
        <f>FQ28</f>
        <v>0</v>
      </c>
      <c r="GR28">
        <f>LARGE($FS28:$GP28,COLUMNS($GR28:GR28))</f>
        <v>65</v>
      </c>
      <c r="GS28">
        <f>LARGE($FS28:$GP28,COLUMNS($GR28:GS28))</f>
        <v>42</v>
      </c>
      <c r="GT28">
        <f>LARGE($FS28:$GP28,COLUMNS($GR28:GT28))</f>
        <v>42</v>
      </c>
      <c r="GU28">
        <f>LARGE($FS28:$GP28,COLUMNS($GR28:GU28))</f>
        <v>1</v>
      </c>
      <c r="GV28">
        <f>LARGE($FS28:$GP28,COLUMNS($GR28:GV28))</f>
        <v>1</v>
      </c>
      <c r="GW28">
        <f>LARGE($FS28:$GP28,COLUMNS($GR28:GW28))</f>
        <v>0</v>
      </c>
      <c r="GX28">
        <f>LARGE($FS28:$GP28,COLUMNS($GR28:GX28))</f>
        <v>0</v>
      </c>
      <c r="GY28">
        <f>LARGE($FS28:$GP28,COLUMNS($GR28:GY28))</f>
        <v>0</v>
      </c>
      <c r="GZ28">
        <f>LARGE($FS28:$GP28,COLUMNS($GR28:GZ28))</f>
        <v>0</v>
      </c>
      <c r="HA28">
        <f>LARGE($FS28:$GP28,COLUMNS($GR28:HA28))</f>
        <v>0</v>
      </c>
      <c r="HB28">
        <f>LARGE($FS28:$GP28,COLUMNS($GR28:HB28))</f>
        <v>0</v>
      </c>
      <c r="HC28">
        <f>LARGE($FS28:$GP28,COLUMNS($GR28:HC28))</f>
        <v>0</v>
      </c>
      <c r="HD28">
        <f>LARGE($FS28:$GP28,COLUMNS($GR28:HD28))</f>
        <v>0</v>
      </c>
      <c r="HE28">
        <f>LARGE($FS28:$GP28,COLUMNS($GR28:HE28))</f>
        <v>0</v>
      </c>
    </row>
    <row r="29" spans="1:213" ht="15" customHeight="1">
      <c r="A29" s="57" t="s">
        <v>247</v>
      </c>
      <c r="B29" s="120">
        <f>COUNTIF(T29:BE29,"&gt;0")</f>
        <v>2</v>
      </c>
      <c r="C29" s="35">
        <f>SUM(T29:BE29)</f>
        <v>137</v>
      </c>
      <c r="D29" s="123">
        <f>SUM(_xlfn.DROP(GR29:HE29,,(D$2-14)))</f>
        <v>137</v>
      </c>
      <c r="E29" s="38">
        <f>C29/B29</f>
        <v>68.5</v>
      </c>
      <c r="F29" s="122">
        <f>COUNTIF(T29:BG29,110)</f>
        <v>0</v>
      </c>
      <c r="G29" s="38"/>
      <c r="H29" s="110">
        <f>COUNTIF(T29:AG29,"&gt;0")</f>
        <v>1</v>
      </c>
      <c r="I29" s="62">
        <f>SUM(BH29:BM29)</f>
        <v>96</v>
      </c>
      <c r="J29" s="110">
        <f>COUNTIF(AI29:AS29,"&gt;0")</f>
        <v>1</v>
      </c>
      <c r="K29" s="62">
        <f>SUM(BW29:BZ29)</f>
        <v>41</v>
      </c>
      <c r="L29" s="110">
        <f>COUNTIF(AU29:BE29,"&gt;0")</f>
        <v>0</v>
      </c>
      <c r="M29" s="109">
        <f>SUM(CL29:CO29)</f>
        <v>0</v>
      </c>
      <c r="N29" s="110">
        <f>28-COUNTIF(EE29:FF29,0)</f>
        <v>0</v>
      </c>
      <c r="O29" s="109">
        <f>SUM(EE29:FF29)</f>
        <v>0</v>
      </c>
      <c r="P29" s="20">
        <f>IF(MIN(H29,6)+MIN(J29,4)+MIN(L29,4)&gt;=D$2,0,D$2-MIN(H29,6)-MIN(J29,4)-MIN(L29,4))</f>
        <v>4</v>
      </c>
      <c r="Q29" s="20">
        <f>SUM(_xlfn.DROP(FG29:FQ29,,(-10+P29)))</f>
        <v>0</v>
      </c>
      <c r="R29" s="20"/>
      <c r="S29" s="20"/>
      <c r="T29" s="78"/>
      <c r="U29" s="78"/>
      <c r="V29" s="78"/>
      <c r="W29" s="78"/>
      <c r="X29" s="78"/>
      <c r="Y29" s="78"/>
      <c r="Z29" s="78"/>
      <c r="AA29" s="78">
        <v>96</v>
      </c>
      <c r="AB29" s="78"/>
      <c r="AC29" s="78"/>
      <c r="AD29" s="78"/>
      <c r="AE29" s="78"/>
      <c r="AF29" s="78"/>
      <c r="AG29" s="78"/>
      <c r="AH29" s="78"/>
      <c r="AI29" s="49"/>
      <c r="AJ29" s="49"/>
      <c r="AK29" s="49"/>
      <c r="AL29" s="78">
        <v>41</v>
      </c>
      <c r="AM29" s="49"/>
      <c r="AN29" s="47"/>
      <c r="AP29" s="78"/>
      <c r="AQ29" s="78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92">
        <f>IF(ISERROR(LARGE($T29:$AG29,COLUMNS($BH29:BH29))),0,LARGE($T29:$AG29,COLUMNS($BH29:BH29)))</f>
        <v>96</v>
      </c>
      <c r="BI29" s="92">
        <f>IF(ISERROR(LARGE($T29:$AG29,COLUMNS($BH29:BI29))),0,LARGE($T29:$AG29,COLUMNS($BH29:BI29)))</f>
        <v>0</v>
      </c>
      <c r="BJ29" s="92">
        <f>IF(ISERROR(LARGE($T29:$AG29,COLUMNS($BH29:BJ29))),0,LARGE($T29:$AG29,COLUMNS($BH29:BJ29)))</f>
        <v>0</v>
      </c>
      <c r="BK29" s="92">
        <f>IF(ISERROR(LARGE($T29:$AG29,COLUMNS($BH29:BK29))),0,LARGE($T29:$AG29,COLUMNS($BH29:BK29)))</f>
        <v>0</v>
      </c>
      <c r="BL29" s="92">
        <f>IF(ISERROR(LARGE($T29:$AG29,COLUMNS($BH29:BL29))),0,LARGE($T29:$AG29,COLUMNS($BH29:BL29)))</f>
        <v>0</v>
      </c>
      <c r="BM29" s="92">
        <f>IF(ISERROR(LARGE($T29:$AG29,COLUMNS($BH29:BM29))),0,LARGE($T29:$AG29,COLUMNS($BH29:BM29)))</f>
        <v>0</v>
      </c>
      <c r="BN29" s="111">
        <f>IF(ISERROR(LARGE($T29:$AG29,COLUMNS($BH29:BN29))),0,LARGE($T29:$AG29,COLUMNS($BH29:BN29)))</f>
        <v>0</v>
      </c>
      <c r="BO29" s="111">
        <f>IF(ISERROR(LARGE($T29:$AG29,COLUMNS($BH29:BO29))),0,LARGE($T29:$AG29,COLUMNS($BH29:BO29)))</f>
        <v>0</v>
      </c>
      <c r="BP29" s="111">
        <f>IF(ISERROR(LARGE($T29:$AG29,COLUMNS($BH29:BP29))),0,LARGE($T29:$AG29,COLUMNS($BH29:BP29)))</f>
        <v>0</v>
      </c>
      <c r="BQ29" s="111">
        <f>IF(ISERROR(LARGE($T29:$AG29,COLUMNS($BH29:BQ29))),0,LARGE($T29:$AG29,COLUMNS($BH29:BQ29)))</f>
        <v>0</v>
      </c>
      <c r="BR29" s="111">
        <f>IF(ISERROR(LARGE($T29:$AG29,COLUMNS($BH29:BR29))),0,LARGE($T29:$AG29,COLUMNS($BH29:BR29)))</f>
        <v>0</v>
      </c>
      <c r="BS29" s="111">
        <f>IF(ISERROR(LARGE($T29:$AG29,COLUMNS($BH29:BS29))),0,LARGE($T29:$AG29,COLUMNS($BH29:BS29)))</f>
        <v>0</v>
      </c>
      <c r="BT29" s="111">
        <f>IF(ISERROR(LARGE($T29:$AG29,COLUMNS($BH29:BT29))),0,LARGE($T29:$AG29,COLUMNS($BH29:BT29)))</f>
        <v>0</v>
      </c>
      <c r="BU29" s="111">
        <f>IF(ISERROR(LARGE($T29:$AG29,COLUMNS($BH29:BU29))),0,LARGE($T29:$AG29,COLUMNS($BH29:BU29)))</f>
        <v>0</v>
      </c>
      <c r="BV29" s="92"/>
      <c r="BW29" s="92">
        <f>IF(ISERROR(LARGE($AI29:$AS29,COLUMNS($BW29:BW29))),0,LARGE($AI29:$AS29,COLUMNS($BW29:BW29)))</f>
        <v>41</v>
      </c>
      <c r="BX29" s="92">
        <f>IF(ISERROR(LARGE($AI29:$AS29,COLUMNS($BW29:BX29))),0,LARGE($AI29:$AS29,COLUMNS($BW29:BX29)))</f>
        <v>0</v>
      </c>
      <c r="BY29" s="92">
        <f>IF(ISERROR(LARGE($AI29:$AS29,COLUMNS($BW29:BY29))),0,LARGE($AI29:$AS29,COLUMNS($BW29:BY29)))</f>
        <v>0</v>
      </c>
      <c r="BZ29" s="92">
        <f>IF(ISERROR(LARGE($AI29:$AS29,COLUMNS($BW29:BZ29))),0,LARGE($AI29:$AS29,COLUMNS($BW29:BZ29)))</f>
        <v>0</v>
      </c>
      <c r="CA29" s="111">
        <f>IF(ISERROR(LARGE($AI29:$AS29,COLUMNS($BW29:CA29))),0,LARGE($AI29:$AS29,COLUMNS($BW29:CA29)))</f>
        <v>0</v>
      </c>
      <c r="CB29" s="111">
        <f>IF(ISERROR(LARGE($AI29:$AS29,COLUMNS($BW29:CB29))),0,LARGE($AI29:$AS29,COLUMNS($BW29:CB29)))</f>
        <v>0</v>
      </c>
      <c r="CC29" s="111">
        <f>IF(ISERROR(LARGE($AI29:$AS29,COLUMNS($BW29:CC29))),0,LARGE($AI29:$AS29,COLUMNS($BW29:CC29)))</f>
        <v>0</v>
      </c>
      <c r="CD29" s="111">
        <f>IF(ISERROR(LARGE($AI29:$AS29,COLUMNS($BW29:CD29))),0,LARGE($AI29:$AS29,COLUMNS($BW29:CD29)))</f>
        <v>0</v>
      </c>
      <c r="CE29" s="111">
        <f>IF(ISERROR(LARGE($AI29:$AS29,COLUMNS($BW29:CE29))),0,LARGE($AI29:$AS29,COLUMNS($BW29:CE29)))</f>
        <v>0</v>
      </c>
      <c r="CF29" s="111">
        <f>IF(ISERROR(LARGE($AI29:$AS29,COLUMNS($BW29:CF29))),0,LARGE($AI29:$AS29,COLUMNS($BW29:CF29)))</f>
        <v>0</v>
      </c>
      <c r="CG29" s="111">
        <f>IF(ISERROR(LARGE($AI29:$AS29,COLUMNS($BW29:CG29))),0,LARGE($AI29:$AS29,COLUMNS($BW29:CG29)))</f>
        <v>0</v>
      </c>
      <c r="CH29" s="111">
        <f>IF(ISERROR(LARGE($AI29:$AS29,COLUMNS($BW29:CH29))),0,LARGE($AI29:$AS29,COLUMNS($BW29:CH29)))</f>
        <v>0</v>
      </c>
      <c r="CI29" s="111">
        <f>IF(ISERROR(LARGE($AI29:$AS29,COLUMNS($BW29:CI29))),0,LARGE($AI29:$AS29,COLUMNS($BW29:CI29)))</f>
        <v>0</v>
      </c>
      <c r="CJ29" s="111">
        <f>IF(ISERROR(LARGE($AI29:$AS29,COLUMNS($BW29:CJ29))),0,LARGE($AI29:$AS29,COLUMNS($BW29:CJ29)))</f>
        <v>0</v>
      </c>
      <c r="CK29" s="92"/>
      <c r="CL29" s="92">
        <f>IF(ISERROR(LARGE($AU29:$BE29,COLUMNS($CL29:CL29))),0,LARGE($AU29:$BE29,COLUMNS($CL29:CL29)))</f>
        <v>0</v>
      </c>
      <c r="CM29" s="92">
        <f>IF(ISERROR(LARGE($AU29:$BE29,COLUMNS($CL29:CM29))),0,LARGE($AU29:$BE29,COLUMNS($CL29:CM29)))</f>
        <v>0</v>
      </c>
      <c r="CN29" s="92">
        <f>IF(ISERROR(LARGE($AU29:$BE29,COLUMNS($CL29:CN29))),0,LARGE($AU29:$BE29,COLUMNS($CL29:CN29)))</f>
        <v>0</v>
      </c>
      <c r="CO29" s="92">
        <f>IF(ISERROR(LARGE($AU29:$BE29,COLUMNS($CL29:CO29))),0,LARGE($AU29:$BE29,COLUMNS($CL29:CO29)))</f>
        <v>0</v>
      </c>
      <c r="CP29" s="111">
        <f>IF(ISERROR(LARGE($AU29:$BE29,COLUMNS($CL29:CP29))),0,LARGE($AU29:$BE29,COLUMNS($CL29:CP29)))</f>
        <v>0</v>
      </c>
      <c r="CQ29" s="111">
        <f>IF(ISERROR(LARGE($AU29:$BE29,COLUMNS($CL29:CQ29))),0,LARGE($AU29:$BE29,COLUMNS($CL29:CQ29)))</f>
        <v>0</v>
      </c>
      <c r="CR29" s="111">
        <f>IF(ISERROR(LARGE($AU29:$BE29,COLUMNS($CL29:CR29))),0,LARGE($AU29:$BE29,COLUMNS($CL29:CR29)))</f>
        <v>0</v>
      </c>
      <c r="CS29" s="111">
        <f>IF(ISERROR(LARGE($AU29:$BE29,COLUMNS($CL29:CS29))),0,LARGE($AU29:$BE29,COLUMNS($CL29:CS29)))</f>
        <v>0</v>
      </c>
      <c r="CT29" s="111">
        <f>IF(ISERROR(LARGE($AU29:$BE29,COLUMNS($CL29:CT29))),0,LARGE($AU29:$BE29,COLUMNS($CL29:CT29)))</f>
        <v>0</v>
      </c>
      <c r="CU29" s="111">
        <f>IF(ISERROR(LARGE($AU29:$BE29,COLUMNS($CL29:CU29))),0,LARGE($AU29:$BE29,COLUMNS($CL29:CU29)))</f>
        <v>0</v>
      </c>
      <c r="CV29" s="111">
        <f>IF(ISERROR(LARGE($AU29:$BE29,COLUMNS($CL29:CV29))),0,LARGE($AU29:$BE29,COLUMNS($CL29:CV29)))</f>
        <v>0</v>
      </c>
      <c r="CW29" s="111">
        <f>IF(ISERROR(LARGE($AU29:$BE29,COLUMNS($CL29:CW29))),0,LARGE($AU29:$BE29,COLUMNS($CL29:CW29)))</f>
        <v>0</v>
      </c>
      <c r="CX29" s="111">
        <f>IF(ISERROR(LARGE($AU29:$BE29,COLUMNS($CL29:CX29))),0,LARGE($AU29:$BE29,COLUMNS($CL29:CX29)))</f>
        <v>0</v>
      </c>
      <c r="CY29" s="111">
        <f>IF(ISERROR(LARGE($AU29:$BE29,COLUMNS($CL29:CY29))),0,LARGE($AU29:$BE29,COLUMNS($CL29:CY29)))</f>
        <v>0</v>
      </c>
      <c r="DA29" s="113">
        <f>BH29</f>
        <v>96</v>
      </c>
      <c r="DB29" s="113">
        <f>BI29</f>
        <v>0</v>
      </c>
      <c r="DC29" s="113">
        <f>BJ29</f>
        <v>0</v>
      </c>
      <c r="DD29" s="113">
        <f>BK29</f>
        <v>0</v>
      </c>
      <c r="DE29" s="113">
        <f>BL29</f>
        <v>0</v>
      </c>
      <c r="DF29" s="113">
        <f>BM29</f>
        <v>0</v>
      </c>
      <c r="DG29">
        <f>BW29</f>
        <v>41</v>
      </c>
      <c r="DH29">
        <f>BX29</f>
        <v>0</v>
      </c>
      <c r="DI29">
        <f>BY29</f>
        <v>0</v>
      </c>
      <c r="DJ29">
        <f>BZ29</f>
        <v>0</v>
      </c>
      <c r="DK29">
        <f>CL29</f>
        <v>0</v>
      </c>
      <c r="DL29">
        <f>CM29</f>
        <v>0</v>
      </c>
      <c r="DM29">
        <f>CN29</f>
        <v>0</v>
      </c>
      <c r="DN29">
        <f>CO29</f>
        <v>0</v>
      </c>
      <c r="DP29">
        <f>LARGE($DA29:$DN29,COLUMNS($DP29:DP29))</f>
        <v>96</v>
      </c>
      <c r="DQ29">
        <f>LARGE($DA29:$DN29,COLUMNS($DP29:DQ29))</f>
        <v>41</v>
      </c>
      <c r="DR29">
        <f>LARGE($DA29:$DN29,COLUMNS($DP29:DR29))</f>
        <v>0</v>
      </c>
      <c r="DS29">
        <f>LARGE($DA29:$DN29,COLUMNS($DP29:DS29))</f>
        <v>0</v>
      </c>
      <c r="DT29">
        <f>LARGE($DA29:$DN29,COLUMNS($DP29:DT29))</f>
        <v>0</v>
      </c>
      <c r="DU29">
        <f>LARGE($DA29:$DN29,COLUMNS($DP29:DU29))</f>
        <v>0</v>
      </c>
      <c r="DV29">
        <f>LARGE($DA29:$DN29,COLUMNS($DP29:DV29))</f>
        <v>0</v>
      </c>
      <c r="DW29">
        <f>LARGE($DA29:$DN29,COLUMNS($DP29:DW29))</f>
        <v>0</v>
      </c>
      <c r="DX29">
        <f>LARGE($DA29:$DN29,COLUMNS($DP29:DX29))</f>
        <v>0</v>
      </c>
      <c r="DY29">
        <f>LARGE($DA29:$DN29,COLUMNS($DP29:DY29))</f>
        <v>0</v>
      </c>
      <c r="DZ29">
        <f>LARGE($DA29:$DN29,COLUMNS($DP29:DZ29))</f>
        <v>0</v>
      </c>
      <c r="EA29">
        <f>LARGE($DA29:$DN29,COLUMNS($DP29:EA29))</f>
        <v>0</v>
      </c>
      <c r="EB29">
        <f>LARGE($DA29:$DN29,COLUMNS($DP29:EB29))</f>
        <v>0</v>
      </c>
      <c r="EC29">
        <f>LARGE($DA29:$DN29,COLUMNS($DP29:EC29))</f>
        <v>0</v>
      </c>
      <c r="EE29">
        <f>BN29*0.75</f>
        <v>0</v>
      </c>
      <c r="EF29">
        <f>BO29*0.75</f>
        <v>0</v>
      </c>
      <c r="EG29">
        <f>BP29*0.75</f>
        <v>0</v>
      </c>
      <c r="EH29">
        <f>BQ29*0.75</f>
        <v>0</v>
      </c>
      <c r="EI29">
        <f>BR29*0.75</f>
        <v>0</v>
      </c>
      <c r="EJ29">
        <f>BS29*0.75</f>
        <v>0</v>
      </c>
      <c r="EK29">
        <f>BT29*0.75</f>
        <v>0</v>
      </c>
      <c r="EL29">
        <f>BU29*0.75</f>
        <v>0</v>
      </c>
      <c r="EM29">
        <f>CA29*0.75</f>
        <v>0</v>
      </c>
      <c r="EN29">
        <f>CB29*0.75</f>
        <v>0</v>
      </c>
      <c r="EO29">
        <f>CC29*0.75</f>
        <v>0</v>
      </c>
      <c r="EP29">
        <f>CD29*0.75</f>
        <v>0</v>
      </c>
      <c r="EQ29">
        <f>CE29*0.75</f>
        <v>0</v>
      </c>
      <c r="ER29">
        <f>CF29*0.75</f>
        <v>0</v>
      </c>
      <c r="ES29">
        <f>CG29*0.75</f>
        <v>0</v>
      </c>
      <c r="ET29">
        <f>CH29*0.75</f>
        <v>0</v>
      </c>
      <c r="EU29">
        <f>CI29*0.75</f>
        <v>0</v>
      </c>
      <c r="EV29">
        <f>CJ29*0.75</f>
        <v>0</v>
      </c>
      <c r="EW29">
        <f>CP29*0.75</f>
        <v>0</v>
      </c>
      <c r="EX29">
        <f>CQ29*0.75</f>
        <v>0</v>
      </c>
      <c r="EY29">
        <f>CR29*0.75</f>
        <v>0</v>
      </c>
      <c r="EZ29">
        <f>CS29*0.75</f>
        <v>0</v>
      </c>
      <c r="FA29">
        <f>CT29*0.75</f>
        <v>0</v>
      </c>
      <c r="FB29">
        <f>CU29*0.75</f>
        <v>0</v>
      </c>
      <c r="FC29">
        <f>CV29*0.75</f>
        <v>0</v>
      </c>
      <c r="FD29">
        <f>CW29*0.75</f>
        <v>0</v>
      </c>
      <c r="FE29">
        <f>CX29*0.75</f>
        <v>0</v>
      </c>
      <c r="FF29">
        <f>CY29*0.75</f>
        <v>0</v>
      </c>
      <c r="FH29">
        <f>LARGE($EE29:$FF29,COLUMNS($FH29:FH29))</f>
        <v>0</v>
      </c>
      <c r="FI29">
        <f>LARGE($EE29:$FF29,COLUMNS($FH29:FI29))</f>
        <v>0</v>
      </c>
      <c r="FJ29">
        <f>LARGE($EE29:$FF29,COLUMNS($FH29:FJ29))</f>
        <v>0</v>
      </c>
      <c r="FK29">
        <f>LARGE($EE29:$FF29,COLUMNS($FH29:FK29))</f>
        <v>0</v>
      </c>
      <c r="FL29">
        <f>LARGE($EE29:$FF29,COLUMNS($FH29:FL29))</f>
        <v>0</v>
      </c>
      <c r="FM29">
        <f>LARGE($EE29:$FF29,COLUMNS($FH29:FM29))</f>
        <v>0</v>
      </c>
      <c r="FN29">
        <f>LARGE($EE29:$FF29,COLUMNS($FH29:FN29))</f>
        <v>0</v>
      </c>
      <c r="FO29">
        <f>LARGE($EE29:$FF29,COLUMNS($FH29:FO29))</f>
        <v>0</v>
      </c>
      <c r="FP29">
        <f>LARGE($EE29:$FF29,COLUMNS($FH29:FP29))</f>
        <v>0</v>
      </c>
      <c r="FQ29">
        <f>LARGE($EE29:$FF29,COLUMNS($FH29:FQ29))</f>
        <v>0</v>
      </c>
      <c r="FS29">
        <f>DP29</f>
        <v>96</v>
      </c>
      <c r="FT29">
        <f>DQ29</f>
        <v>41</v>
      </c>
      <c r="FU29">
        <f>DR29</f>
        <v>0</v>
      </c>
      <c r="FV29">
        <f>DS29</f>
        <v>0</v>
      </c>
      <c r="FW29">
        <f>DT29</f>
        <v>0</v>
      </c>
      <c r="FX29">
        <f>DU29</f>
        <v>0</v>
      </c>
      <c r="FY29">
        <f>DV29</f>
        <v>0</v>
      </c>
      <c r="FZ29">
        <f>DW29</f>
        <v>0</v>
      </c>
      <c r="GA29">
        <f>DX29</f>
        <v>0</v>
      </c>
      <c r="GB29">
        <f>DY29</f>
        <v>0</v>
      </c>
      <c r="GC29">
        <f>DZ29</f>
        <v>0</v>
      </c>
      <c r="GD29">
        <f>EA29</f>
        <v>0</v>
      </c>
      <c r="GE29">
        <f>EB29</f>
        <v>0</v>
      </c>
      <c r="GF29">
        <f>EC29</f>
        <v>0</v>
      </c>
      <c r="GG29">
        <f>FH29</f>
        <v>0</v>
      </c>
      <c r="GH29">
        <f>FI29</f>
        <v>0</v>
      </c>
      <c r="GI29">
        <f>FJ29</f>
        <v>0</v>
      </c>
      <c r="GJ29">
        <f>FK29</f>
        <v>0</v>
      </c>
      <c r="GK29">
        <f>FL29</f>
        <v>0</v>
      </c>
      <c r="GL29">
        <f>FM29</f>
        <v>0</v>
      </c>
      <c r="GM29">
        <f>FN29</f>
        <v>0</v>
      </c>
      <c r="GN29">
        <f>FO29</f>
        <v>0</v>
      </c>
      <c r="GO29">
        <f>FP29</f>
        <v>0</v>
      </c>
      <c r="GP29">
        <f>FQ29</f>
        <v>0</v>
      </c>
      <c r="GR29">
        <f>LARGE($FS29:$GP29,COLUMNS($GR29:GR29))</f>
        <v>96</v>
      </c>
      <c r="GS29">
        <f>LARGE($FS29:$GP29,COLUMNS($GR29:GS29))</f>
        <v>41</v>
      </c>
      <c r="GT29">
        <f>LARGE($FS29:$GP29,COLUMNS($GR29:GT29))</f>
        <v>0</v>
      </c>
      <c r="GU29">
        <f>LARGE($FS29:$GP29,COLUMNS($GR29:GU29))</f>
        <v>0</v>
      </c>
      <c r="GV29">
        <f>LARGE($FS29:$GP29,COLUMNS($GR29:GV29))</f>
        <v>0</v>
      </c>
      <c r="GW29">
        <f>LARGE($FS29:$GP29,COLUMNS($GR29:GW29))</f>
        <v>0</v>
      </c>
      <c r="GX29">
        <f>LARGE($FS29:$GP29,COLUMNS($GR29:GX29))</f>
        <v>0</v>
      </c>
      <c r="GY29">
        <f>LARGE($FS29:$GP29,COLUMNS($GR29:GY29))</f>
        <v>0</v>
      </c>
      <c r="GZ29">
        <f>LARGE($FS29:$GP29,COLUMNS($GR29:GZ29))</f>
        <v>0</v>
      </c>
      <c r="HA29">
        <f>LARGE($FS29:$GP29,COLUMNS($GR29:HA29))</f>
        <v>0</v>
      </c>
      <c r="HB29">
        <f>LARGE($FS29:$GP29,COLUMNS($GR29:HB29))</f>
        <v>0</v>
      </c>
      <c r="HC29">
        <f>LARGE($FS29:$GP29,COLUMNS($GR29:HC29))</f>
        <v>0</v>
      </c>
      <c r="HD29">
        <f>LARGE($FS29:$GP29,COLUMNS($GR29:HD29))</f>
        <v>0</v>
      </c>
      <c r="HE29">
        <f>LARGE($FS29:$GP29,COLUMNS($GR29:HE29))</f>
        <v>0</v>
      </c>
    </row>
    <row r="30" spans="1:213" ht="15" customHeight="1">
      <c r="A30" s="11" t="s">
        <v>485</v>
      </c>
      <c r="B30" s="120">
        <f>COUNTIF(T30:BE30,"&gt;0")</f>
        <v>1</v>
      </c>
      <c r="C30" s="35">
        <f>SUM(T30:BE30)</f>
        <v>110</v>
      </c>
      <c r="D30" s="123">
        <f>SUM(_xlfn.DROP(GR30:HE30,,(D$2-14)))</f>
        <v>110</v>
      </c>
      <c r="E30" s="38">
        <f>C30/B30</f>
        <v>110</v>
      </c>
      <c r="F30" s="122">
        <f>COUNTIF(T30:BG30,110)</f>
        <v>1</v>
      </c>
      <c r="G30" s="38"/>
      <c r="H30" s="110">
        <f>COUNTIF(T30:AG30,"&gt;0")</f>
        <v>0</v>
      </c>
      <c r="I30" s="62">
        <f>SUM(BH30:BM30)</f>
        <v>0</v>
      </c>
      <c r="J30" s="110">
        <f>COUNTIF(AI30:AS30,"&gt;0")</f>
        <v>0</v>
      </c>
      <c r="K30" s="62">
        <f>SUM(BW30:BZ30)</f>
        <v>0</v>
      </c>
      <c r="L30" s="110">
        <f>COUNTIF(AU30:BE30,"&gt;0")</f>
        <v>1</v>
      </c>
      <c r="M30" s="109">
        <f>SUM(CL30:CO30)</f>
        <v>110</v>
      </c>
      <c r="N30" s="110">
        <f>28-COUNTIF(EE30:FF30,0)</f>
        <v>0</v>
      </c>
      <c r="O30" s="109">
        <f>SUM(EE30:FF30)</f>
        <v>0</v>
      </c>
      <c r="P30" s="20">
        <f>IF(MIN(H30,6)+MIN(J30,4)+MIN(L30,4)&gt;=D$2,0,D$2-MIN(H30,6)-MIN(J30,4)-MIN(L30,4))</f>
        <v>5</v>
      </c>
      <c r="Q30" s="20">
        <f>SUM(_xlfn.DROP(FG30:FQ30,,(-10+P30)))</f>
        <v>0</v>
      </c>
      <c r="R30" s="20"/>
      <c r="S30" s="20"/>
      <c r="T30" s="78"/>
      <c r="U30" s="81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P30" s="78"/>
      <c r="AQ30" s="78"/>
      <c r="AS30" s="78"/>
      <c r="AT30" s="78"/>
      <c r="AU30" s="47"/>
      <c r="AV30" s="47"/>
      <c r="AW30" s="79"/>
      <c r="AX30" s="79"/>
      <c r="AY30" s="79"/>
      <c r="AZ30" s="79"/>
      <c r="BA30" s="79"/>
      <c r="BB30" s="47"/>
      <c r="BC30" s="47"/>
      <c r="BD30" s="47"/>
      <c r="BE30" s="47">
        <v>110</v>
      </c>
      <c r="BF30" s="47"/>
      <c r="BG30" s="47"/>
      <c r="BH30" s="92">
        <f>IF(ISERROR(LARGE($T30:$AG30,COLUMNS($BH30:BH30))),0,LARGE($T30:$AG30,COLUMNS($BH30:BH30)))</f>
        <v>0</v>
      </c>
      <c r="BI30" s="92">
        <f>IF(ISERROR(LARGE($T30:$AG30,COLUMNS($BH30:BI30))),0,LARGE($T30:$AG30,COLUMNS($BH30:BI30)))</f>
        <v>0</v>
      </c>
      <c r="BJ30" s="92">
        <f>IF(ISERROR(LARGE($T30:$AG30,COLUMNS($BH30:BJ30))),0,LARGE($T30:$AG30,COLUMNS($BH30:BJ30)))</f>
        <v>0</v>
      </c>
      <c r="BK30" s="92">
        <f>IF(ISERROR(LARGE($T30:$AG30,COLUMNS($BH30:BK30))),0,LARGE($T30:$AG30,COLUMNS($BH30:BK30)))</f>
        <v>0</v>
      </c>
      <c r="BL30" s="92">
        <f>IF(ISERROR(LARGE($T30:$AG30,COLUMNS($BH30:BL30))),0,LARGE($T30:$AG30,COLUMNS($BH30:BL30)))</f>
        <v>0</v>
      </c>
      <c r="BM30" s="92">
        <f>IF(ISERROR(LARGE($T30:$AG30,COLUMNS($BH30:BM30))),0,LARGE($T30:$AG30,COLUMNS($BH30:BM30)))</f>
        <v>0</v>
      </c>
      <c r="BN30" s="111">
        <f>IF(ISERROR(LARGE($T30:$AG30,COLUMNS($BH30:BN30))),0,LARGE($T30:$AG30,COLUMNS($BH30:BN30)))</f>
        <v>0</v>
      </c>
      <c r="BO30" s="111">
        <f>IF(ISERROR(LARGE($T30:$AG30,COLUMNS($BH30:BO30))),0,LARGE($T30:$AG30,COLUMNS($BH30:BO30)))</f>
        <v>0</v>
      </c>
      <c r="BP30" s="111">
        <f>IF(ISERROR(LARGE($T30:$AG30,COLUMNS($BH30:BP30))),0,LARGE($T30:$AG30,COLUMNS($BH30:BP30)))</f>
        <v>0</v>
      </c>
      <c r="BQ30" s="111">
        <f>IF(ISERROR(LARGE($T30:$AG30,COLUMNS($BH30:BQ30))),0,LARGE($T30:$AG30,COLUMNS($BH30:BQ30)))</f>
        <v>0</v>
      </c>
      <c r="BR30" s="111">
        <f>IF(ISERROR(LARGE($T30:$AG30,COLUMNS($BH30:BR30))),0,LARGE($T30:$AG30,COLUMNS($BH30:BR30)))</f>
        <v>0</v>
      </c>
      <c r="BS30" s="111">
        <f>IF(ISERROR(LARGE($T30:$AG30,COLUMNS($BH30:BS30))),0,LARGE($T30:$AG30,COLUMNS($BH30:BS30)))</f>
        <v>0</v>
      </c>
      <c r="BT30" s="111">
        <f>IF(ISERROR(LARGE($T30:$AG30,COLUMNS($BH30:BT30))),0,LARGE($T30:$AG30,COLUMNS($BH30:BT30)))</f>
        <v>0</v>
      </c>
      <c r="BU30" s="111">
        <f>IF(ISERROR(LARGE($T30:$AG30,COLUMNS($BH30:BU30))),0,LARGE($T30:$AG30,COLUMNS($BH30:BU30)))</f>
        <v>0</v>
      </c>
      <c r="BV30" s="92"/>
      <c r="BW30" s="92">
        <f>IF(ISERROR(LARGE($AI30:$AS30,COLUMNS($BW30:BW30))),0,LARGE($AI30:$AS30,COLUMNS($BW30:BW30)))</f>
        <v>0</v>
      </c>
      <c r="BX30" s="92">
        <f>IF(ISERROR(LARGE($AI30:$AS30,COLUMNS($BW30:BX30))),0,LARGE($AI30:$AS30,COLUMNS($BW30:BX30)))</f>
        <v>0</v>
      </c>
      <c r="BY30" s="92">
        <f>IF(ISERROR(LARGE($AI30:$AS30,COLUMNS($BW30:BY30))),0,LARGE($AI30:$AS30,COLUMNS($BW30:BY30)))</f>
        <v>0</v>
      </c>
      <c r="BZ30" s="92">
        <f>IF(ISERROR(LARGE($AI30:$AS30,COLUMNS($BW30:BZ30))),0,LARGE($AI30:$AS30,COLUMNS($BW30:BZ30)))</f>
        <v>0</v>
      </c>
      <c r="CA30" s="111">
        <f>IF(ISERROR(LARGE($AI30:$AS30,COLUMNS($BW30:CA30))),0,LARGE($AI30:$AS30,COLUMNS($BW30:CA30)))</f>
        <v>0</v>
      </c>
      <c r="CB30" s="111">
        <f>IF(ISERROR(LARGE($AI30:$AS30,COLUMNS($BW30:CB30))),0,LARGE($AI30:$AS30,COLUMNS($BW30:CB30)))</f>
        <v>0</v>
      </c>
      <c r="CC30" s="111">
        <f>IF(ISERROR(LARGE($AI30:$AS30,COLUMNS($BW30:CC30))),0,LARGE($AI30:$AS30,COLUMNS($BW30:CC30)))</f>
        <v>0</v>
      </c>
      <c r="CD30" s="111">
        <f>IF(ISERROR(LARGE($AI30:$AS30,COLUMNS($BW30:CD30))),0,LARGE($AI30:$AS30,COLUMNS($BW30:CD30)))</f>
        <v>0</v>
      </c>
      <c r="CE30" s="111">
        <f>IF(ISERROR(LARGE($AI30:$AS30,COLUMNS($BW30:CE30))),0,LARGE($AI30:$AS30,COLUMNS($BW30:CE30)))</f>
        <v>0</v>
      </c>
      <c r="CF30" s="111">
        <f>IF(ISERROR(LARGE($AI30:$AS30,COLUMNS($BW30:CF30))),0,LARGE($AI30:$AS30,COLUMNS($BW30:CF30)))</f>
        <v>0</v>
      </c>
      <c r="CG30" s="111">
        <f>IF(ISERROR(LARGE($AI30:$AS30,COLUMNS($BW30:CG30))),0,LARGE($AI30:$AS30,COLUMNS($BW30:CG30)))</f>
        <v>0</v>
      </c>
      <c r="CH30" s="111">
        <f>IF(ISERROR(LARGE($AI30:$AS30,COLUMNS($BW30:CH30))),0,LARGE($AI30:$AS30,COLUMNS($BW30:CH30)))</f>
        <v>0</v>
      </c>
      <c r="CI30" s="111">
        <f>IF(ISERROR(LARGE($AI30:$AS30,COLUMNS($BW30:CI30))),0,LARGE($AI30:$AS30,COLUMNS($BW30:CI30)))</f>
        <v>0</v>
      </c>
      <c r="CJ30" s="111">
        <f>IF(ISERROR(LARGE($AI30:$AS30,COLUMNS($BW30:CJ30))),0,LARGE($AI30:$AS30,COLUMNS($BW30:CJ30)))</f>
        <v>0</v>
      </c>
      <c r="CK30" s="92"/>
      <c r="CL30" s="92">
        <f>IF(ISERROR(LARGE($AU30:$BE30,COLUMNS($CL30:CL30))),0,LARGE($AU30:$BE30,COLUMNS($CL30:CL30)))</f>
        <v>110</v>
      </c>
      <c r="CM30" s="92">
        <f>IF(ISERROR(LARGE($AU30:$BE30,COLUMNS($CL30:CM30))),0,LARGE($AU30:$BE30,COLUMNS($CL30:CM30)))</f>
        <v>0</v>
      </c>
      <c r="CN30" s="92">
        <f>IF(ISERROR(LARGE($AU30:$BE30,COLUMNS($CL30:CN30))),0,LARGE($AU30:$BE30,COLUMNS($CL30:CN30)))</f>
        <v>0</v>
      </c>
      <c r="CO30" s="92">
        <f>IF(ISERROR(LARGE($AU30:$BE30,COLUMNS($CL30:CO30))),0,LARGE($AU30:$BE30,COLUMNS($CL30:CO30)))</f>
        <v>0</v>
      </c>
      <c r="CP30" s="111">
        <f>IF(ISERROR(LARGE($AU30:$BE30,COLUMNS($CL30:CP30))),0,LARGE($AU30:$BE30,COLUMNS($CL30:CP30)))</f>
        <v>0</v>
      </c>
      <c r="CQ30" s="111">
        <f>IF(ISERROR(LARGE($AU30:$BE30,COLUMNS($CL30:CQ30))),0,LARGE($AU30:$BE30,COLUMNS($CL30:CQ30)))</f>
        <v>0</v>
      </c>
      <c r="CR30" s="111">
        <f>IF(ISERROR(LARGE($AU30:$BE30,COLUMNS($CL30:CR30))),0,LARGE($AU30:$BE30,COLUMNS($CL30:CR30)))</f>
        <v>0</v>
      </c>
      <c r="CS30" s="111">
        <f>IF(ISERROR(LARGE($AU30:$BE30,COLUMNS($CL30:CS30))),0,LARGE($AU30:$BE30,COLUMNS($CL30:CS30)))</f>
        <v>0</v>
      </c>
      <c r="CT30" s="111">
        <f>IF(ISERROR(LARGE($AU30:$BE30,COLUMNS($CL30:CT30))),0,LARGE($AU30:$BE30,COLUMNS($CL30:CT30)))</f>
        <v>0</v>
      </c>
      <c r="CU30" s="111">
        <f>IF(ISERROR(LARGE($AU30:$BE30,COLUMNS($CL30:CU30))),0,LARGE($AU30:$BE30,COLUMNS($CL30:CU30)))</f>
        <v>0</v>
      </c>
      <c r="CV30" s="111">
        <f>IF(ISERROR(LARGE($AU30:$BE30,COLUMNS($CL30:CV30))),0,LARGE($AU30:$BE30,COLUMNS($CL30:CV30)))</f>
        <v>0</v>
      </c>
      <c r="CW30" s="111">
        <f>IF(ISERROR(LARGE($AU30:$BE30,COLUMNS($CL30:CW30))),0,LARGE($AU30:$BE30,COLUMNS($CL30:CW30)))</f>
        <v>0</v>
      </c>
      <c r="CX30" s="111">
        <f>IF(ISERROR(LARGE($AU30:$BE30,COLUMNS($CL30:CX30))),0,LARGE($AU30:$BE30,COLUMNS($CL30:CX30)))</f>
        <v>0</v>
      </c>
      <c r="CY30" s="111">
        <f>IF(ISERROR(LARGE($AU30:$BE30,COLUMNS($CL30:CY30))),0,LARGE($AU30:$BE30,COLUMNS($CL30:CY30)))</f>
        <v>0</v>
      </c>
      <c r="DA30" s="113">
        <f>BH30</f>
        <v>0</v>
      </c>
      <c r="DB30" s="113">
        <f>BI30</f>
        <v>0</v>
      </c>
      <c r="DC30" s="113">
        <f>BJ30</f>
        <v>0</v>
      </c>
      <c r="DD30" s="113">
        <f>BK30</f>
        <v>0</v>
      </c>
      <c r="DE30" s="113">
        <f>BL30</f>
        <v>0</v>
      </c>
      <c r="DF30" s="113">
        <f>BM30</f>
        <v>0</v>
      </c>
      <c r="DG30">
        <f>BW30</f>
        <v>0</v>
      </c>
      <c r="DH30">
        <f>BX30</f>
        <v>0</v>
      </c>
      <c r="DI30">
        <f>BY30</f>
        <v>0</v>
      </c>
      <c r="DJ30">
        <f>BZ30</f>
        <v>0</v>
      </c>
      <c r="DK30">
        <f>CL30</f>
        <v>110</v>
      </c>
      <c r="DL30">
        <f>CM30</f>
        <v>0</v>
      </c>
      <c r="DM30">
        <f>CN30</f>
        <v>0</v>
      </c>
      <c r="DN30">
        <f>CO30</f>
        <v>0</v>
      </c>
      <c r="DP30">
        <f>LARGE($DA30:$DN30,COLUMNS($DP30:DP30))</f>
        <v>110</v>
      </c>
      <c r="DQ30">
        <f>LARGE($DA30:$DN30,COLUMNS($DP30:DQ30))</f>
        <v>0</v>
      </c>
      <c r="DR30">
        <f>LARGE($DA30:$DN30,COLUMNS($DP30:DR30))</f>
        <v>0</v>
      </c>
      <c r="DS30">
        <f>LARGE($DA30:$DN30,COLUMNS($DP30:DS30))</f>
        <v>0</v>
      </c>
      <c r="DT30">
        <f>LARGE($DA30:$DN30,COLUMNS($DP30:DT30))</f>
        <v>0</v>
      </c>
      <c r="DU30">
        <f>LARGE($DA30:$DN30,COLUMNS($DP30:DU30))</f>
        <v>0</v>
      </c>
      <c r="DV30">
        <f>LARGE($DA30:$DN30,COLUMNS($DP30:DV30))</f>
        <v>0</v>
      </c>
      <c r="DW30">
        <f>LARGE($DA30:$DN30,COLUMNS($DP30:DW30))</f>
        <v>0</v>
      </c>
      <c r="DX30">
        <f>LARGE($DA30:$DN30,COLUMNS($DP30:DX30))</f>
        <v>0</v>
      </c>
      <c r="DY30">
        <f>LARGE($DA30:$DN30,COLUMNS($DP30:DY30))</f>
        <v>0</v>
      </c>
      <c r="DZ30">
        <f>LARGE($DA30:$DN30,COLUMNS($DP30:DZ30))</f>
        <v>0</v>
      </c>
      <c r="EA30">
        <f>LARGE($DA30:$DN30,COLUMNS($DP30:EA30))</f>
        <v>0</v>
      </c>
      <c r="EB30">
        <f>LARGE($DA30:$DN30,COLUMNS($DP30:EB30))</f>
        <v>0</v>
      </c>
      <c r="EC30">
        <f>LARGE($DA30:$DN30,COLUMNS($DP30:EC30))</f>
        <v>0</v>
      </c>
      <c r="EE30">
        <f>BN30*0.75</f>
        <v>0</v>
      </c>
      <c r="EF30">
        <f>BO30*0.75</f>
        <v>0</v>
      </c>
      <c r="EG30">
        <f>BP30*0.75</f>
        <v>0</v>
      </c>
      <c r="EH30">
        <f>BQ30*0.75</f>
        <v>0</v>
      </c>
      <c r="EI30">
        <f>BR30*0.75</f>
        <v>0</v>
      </c>
      <c r="EJ30">
        <f>BS30*0.75</f>
        <v>0</v>
      </c>
      <c r="EK30">
        <f>BT30*0.75</f>
        <v>0</v>
      </c>
      <c r="EL30">
        <f>BU30*0.75</f>
        <v>0</v>
      </c>
      <c r="EM30">
        <f>CA30*0.75</f>
        <v>0</v>
      </c>
      <c r="EN30">
        <f>CB30*0.75</f>
        <v>0</v>
      </c>
      <c r="EO30">
        <f>CC30*0.75</f>
        <v>0</v>
      </c>
      <c r="EP30">
        <f>CD30*0.75</f>
        <v>0</v>
      </c>
      <c r="EQ30">
        <f>CE30*0.75</f>
        <v>0</v>
      </c>
      <c r="ER30">
        <f>CF30*0.75</f>
        <v>0</v>
      </c>
      <c r="ES30">
        <f>CG30*0.75</f>
        <v>0</v>
      </c>
      <c r="ET30">
        <f>CH30*0.75</f>
        <v>0</v>
      </c>
      <c r="EU30">
        <f>CI30*0.75</f>
        <v>0</v>
      </c>
      <c r="EV30">
        <f>CJ30*0.75</f>
        <v>0</v>
      </c>
      <c r="EW30">
        <f>CP30*0.75</f>
        <v>0</v>
      </c>
      <c r="EX30">
        <f>CQ30*0.75</f>
        <v>0</v>
      </c>
      <c r="EY30">
        <f>CR30*0.75</f>
        <v>0</v>
      </c>
      <c r="EZ30">
        <f>CS30*0.75</f>
        <v>0</v>
      </c>
      <c r="FA30">
        <f>CT30*0.75</f>
        <v>0</v>
      </c>
      <c r="FB30">
        <f>CU30*0.75</f>
        <v>0</v>
      </c>
      <c r="FC30">
        <f>CV30*0.75</f>
        <v>0</v>
      </c>
      <c r="FD30">
        <f>CW30*0.75</f>
        <v>0</v>
      </c>
      <c r="FE30">
        <f>CX30*0.75</f>
        <v>0</v>
      </c>
      <c r="FF30">
        <f>CY30*0.75</f>
        <v>0</v>
      </c>
      <c r="FH30">
        <f>LARGE($EE30:$FF30,COLUMNS($FH30:FH30))</f>
        <v>0</v>
      </c>
      <c r="FI30">
        <f>LARGE($EE30:$FF30,COLUMNS($FH30:FI30))</f>
        <v>0</v>
      </c>
      <c r="FJ30">
        <f>LARGE($EE30:$FF30,COLUMNS($FH30:FJ30))</f>
        <v>0</v>
      </c>
      <c r="FK30">
        <f>LARGE($EE30:$FF30,COLUMNS($FH30:FK30))</f>
        <v>0</v>
      </c>
      <c r="FL30">
        <f>LARGE($EE30:$FF30,COLUMNS($FH30:FL30))</f>
        <v>0</v>
      </c>
      <c r="FM30">
        <f>LARGE($EE30:$FF30,COLUMNS($FH30:FM30))</f>
        <v>0</v>
      </c>
      <c r="FN30">
        <f>LARGE($EE30:$FF30,COLUMNS($FH30:FN30))</f>
        <v>0</v>
      </c>
      <c r="FO30">
        <f>LARGE($EE30:$FF30,COLUMNS($FH30:FO30))</f>
        <v>0</v>
      </c>
      <c r="FP30">
        <f>LARGE($EE30:$FF30,COLUMNS($FH30:FP30))</f>
        <v>0</v>
      </c>
      <c r="FQ30">
        <f>LARGE($EE30:$FF30,COLUMNS($FH30:FQ30))</f>
        <v>0</v>
      </c>
      <c r="FS30">
        <f>DP30</f>
        <v>110</v>
      </c>
      <c r="FT30">
        <f>DQ30</f>
        <v>0</v>
      </c>
      <c r="FU30">
        <f>DR30</f>
        <v>0</v>
      </c>
      <c r="FV30">
        <f>DS30</f>
        <v>0</v>
      </c>
      <c r="FW30">
        <f>DT30</f>
        <v>0</v>
      </c>
      <c r="FX30">
        <f>DU30</f>
        <v>0</v>
      </c>
      <c r="FY30">
        <f>DV30</f>
        <v>0</v>
      </c>
      <c r="FZ30">
        <f>DW30</f>
        <v>0</v>
      </c>
      <c r="GA30">
        <f>DX30</f>
        <v>0</v>
      </c>
      <c r="GB30">
        <f>DY30</f>
        <v>0</v>
      </c>
      <c r="GC30">
        <f>DZ30</f>
        <v>0</v>
      </c>
      <c r="GD30">
        <f>EA30</f>
        <v>0</v>
      </c>
      <c r="GE30">
        <f>EB30</f>
        <v>0</v>
      </c>
      <c r="GF30">
        <f>EC30</f>
        <v>0</v>
      </c>
      <c r="GG30">
        <f>FH30</f>
        <v>0</v>
      </c>
      <c r="GH30">
        <f>FI30</f>
        <v>0</v>
      </c>
      <c r="GI30">
        <f>FJ30</f>
        <v>0</v>
      </c>
      <c r="GJ30">
        <f>FK30</f>
        <v>0</v>
      </c>
      <c r="GK30">
        <f>FL30</f>
        <v>0</v>
      </c>
      <c r="GL30">
        <f>FM30</f>
        <v>0</v>
      </c>
      <c r="GM30">
        <f>FN30</f>
        <v>0</v>
      </c>
      <c r="GN30">
        <f>FO30</f>
        <v>0</v>
      </c>
      <c r="GO30">
        <f>FP30</f>
        <v>0</v>
      </c>
      <c r="GP30">
        <f>FQ30</f>
        <v>0</v>
      </c>
      <c r="GR30">
        <f>LARGE($FS30:$GP30,COLUMNS($GR30:GR30))</f>
        <v>110</v>
      </c>
      <c r="GS30">
        <f>LARGE($FS30:$GP30,COLUMNS($GR30:GS30))</f>
        <v>0</v>
      </c>
      <c r="GT30">
        <f>LARGE($FS30:$GP30,COLUMNS($GR30:GT30))</f>
        <v>0</v>
      </c>
      <c r="GU30">
        <f>LARGE($FS30:$GP30,COLUMNS($GR30:GU30))</f>
        <v>0</v>
      </c>
      <c r="GV30">
        <f>LARGE($FS30:$GP30,COLUMNS($GR30:GV30))</f>
        <v>0</v>
      </c>
      <c r="GW30">
        <f>LARGE($FS30:$GP30,COLUMNS($GR30:GW30))</f>
        <v>0</v>
      </c>
      <c r="GX30">
        <f>LARGE($FS30:$GP30,COLUMNS($GR30:GX30))</f>
        <v>0</v>
      </c>
      <c r="GY30">
        <f>LARGE($FS30:$GP30,COLUMNS($GR30:GY30))</f>
        <v>0</v>
      </c>
      <c r="GZ30">
        <f>LARGE($FS30:$GP30,COLUMNS($GR30:GZ30))</f>
        <v>0</v>
      </c>
      <c r="HA30">
        <f>LARGE($FS30:$GP30,COLUMNS($GR30:HA30))</f>
        <v>0</v>
      </c>
      <c r="HB30">
        <f>LARGE($FS30:$GP30,COLUMNS($GR30:HB30))</f>
        <v>0</v>
      </c>
      <c r="HC30">
        <f>LARGE($FS30:$GP30,COLUMNS($GR30:HC30))</f>
        <v>0</v>
      </c>
      <c r="HD30">
        <f>LARGE($FS30:$GP30,COLUMNS($GR30:HD30))</f>
        <v>0</v>
      </c>
      <c r="HE30">
        <f>LARGE($FS30:$GP30,COLUMNS($GR30:HE30))</f>
        <v>0</v>
      </c>
    </row>
    <row r="31" spans="1:213" ht="15" customHeight="1">
      <c r="A31" s="57" t="s">
        <v>251</v>
      </c>
      <c r="B31" s="120">
        <f>COUNTIF(T31:BE31,"&gt;0")</f>
        <v>3</v>
      </c>
      <c r="C31" s="35">
        <f>SUM(T31:BE31)</f>
        <v>96</v>
      </c>
      <c r="D31" s="123">
        <f>SUM(_xlfn.DROP(GR31:HE31,,(D$2-14)))</f>
        <v>96</v>
      </c>
      <c r="E31" s="38">
        <f>C31/B31</f>
        <v>32</v>
      </c>
      <c r="F31" s="122">
        <f>COUNTIF(T31:BG31,110)</f>
        <v>0</v>
      </c>
      <c r="G31" s="38"/>
      <c r="H31" s="110">
        <f>COUNTIF(T31:AG31,"&gt;0")</f>
        <v>1</v>
      </c>
      <c r="I31" s="62">
        <f>SUM(BH31:BM31)</f>
        <v>1</v>
      </c>
      <c r="J31" s="110">
        <f>COUNTIF(AI31:AS31,"&gt;0")</f>
        <v>0</v>
      </c>
      <c r="K31" s="62">
        <f>SUM(BW31:BZ31)</f>
        <v>0</v>
      </c>
      <c r="L31" s="110">
        <f>COUNTIF(AU31:BE31,"&gt;0")</f>
        <v>2</v>
      </c>
      <c r="M31" s="109">
        <f>SUM(CL31:CO31)</f>
        <v>95</v>
      </c>
      <c r="N31" s="110">
        <f>28-COUNTIF(EE31:FF31,0)</f>
        <v>0</v>
      </c>
      <c r="O31" s="109">
        <f>SUM(EE31:FF31)</f>
        <v>0</v>
      </c>
      <c r="P31" s="20">
        <f>IF(MIN(H31,6)+MIN(J31,4)+MIN(L31,4)&gt;=D$2,0,D$2-MIN(H31,6)-MIN(J31,4)-MIN(L31,4))</f>
        <v>3</v>
      </c>
      <c r="Q31" s="20">
        <f>SUM(_xlfn.DROP(FG31:FQ31,,(-10+P31)))</f>
        <v>0</v>
      </c>
      <c r="R31" s="20"/>
      <c r="S31" s="20"/>
      <c r="T31" s="78"/>
      <c r="U31" s="81"/>
      <c r="V31" s="78"/>
      <c r="W31" s="78"/>
      <c r="X31" s="78"/>
      <c r="Y31" s="78"/>
      <c r="Z31" s="78"/>
      <c r="AA31" s="78"/>
      <c r="AB31" s="78"/>
      <c r="AC31" s="78">
        <v>1</v>
      </c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P31" s="78"/>
      <c r="AQ31" s="78"/>
      <c r="AS31" s="78"/>
      <c r="AT31" s="78"/>
      <c r="AU31" s="47"/>
      <c r="AV31" s="47"/>
      <c r="AW31" s="79"/>
      <c r="AX31" s="79"/>
      <c r="AY31" s="79"/>
      <c r="AZ31" s="79"/>
      <c r="BA31" s="79"/>
      <c r="BB31" s="47">
        <v>64</v>
      </c>
      <c r="BC31" s="47"/>
      <c r="BD31" s="47">
        <v>31</v>
      </c>
      <c r="BE31" s="47"/>
      <c r="BF31" s="47"/>
      <c r="BG31" s="47"/>
      <c r="BH31" s="92">
        <f>IF(ISERROR(LARGE($T31:$AG31,COLUMNS($BH31:BH31))),0,LARGE($T31:$AG31,COLUMNS($BH31:BH31)))</f>
        <v>1</v>
      </c>
      <c r="BI31" s="92">
        <f>IF(ISERROR(LARGE($T31:$AG31,COLUMNS($BH31:BI31))),0,LARGE($T31:$AG31,COLUMNS($BH31:BI31)))</f>
        <v>0</v>
      </c>
      <c r="BJ31" s="92">
        <f>IF(ISERROR(LARGE($T31:$AG31,COLUMNS($BH31:BJ31))),0,LARGE($T31:$AG31,COLUMNS($BH31:BJ31)))</f>
        <v>0</v>
      </c>
      <c r="BK31" s="92">
        <f>IF(ISERROR(LARGE($T31:$AG31,COLUMNS($BH31:BK31))),0,LARGE($T31:$AG31,COLUMNS($BH31:BK31)))</f>
        <v>0</v>
      </c>
      <c r="BL31" s="92">
        <f>IF(ISERROR(LARGE($T31:$AG31,COLUMNS($BH31:BL31))),0,LARGE($T31:$AG31,COLUMNS($BH31:BL31)))</f>
        <v>0</v>
      </c>
      <c r="BM31" s="92">
        <f>IF(ISERROR(LARGE($T31:$AG31,COLUMNS($BH31:BM31))),0,LARGE($T31:$AG31,COLUMNS($BH31:BM31)))</f>
        <v>0</v>
      </c>
      <c r="BN31" s="111">
        <f>IF(ISERROR(LARGE($T31:$AG31,COLUMNS($BH31:BN31))),0,LARGE($T31:$AG31,COLUMNS($BH31:BN31)))</f>
        <v>0</v>
      </c>
      <c r="BO31" s="111">
        <f>IF(ISERROR(LARGE($T31:$AG31,COLUMNS($BH31:BO31))),0,LARGE($T31:$AG31,COLUMNS($BH31:BO31)))</f>
        <v>0</v>
      </c>
      <c r="BP31" s="111">
        <f>IF(ISERROR(LARGE($T31:$AG31,COLUMNS($BH31:BP31))),0,LARGE($T31:$AG31,COLUMNS($BH31:BP31)))</f>
        <v>0</v>
      </c>
      <c r="BQ31" s="111">
        <f>IF(ISERROR(LARGE($T31:$AG31,COLUMNS($BH31:BQ31))),0,LARGE($T31:$AG31,COLUMNS($BH31:BQ31)))</f>
        <v>0</v>
      </c>
      <c r="BR31" s="111">
        <f>IF(ISERROR(LARGE($T31:$AG31,COLUMNS($BH31:BR31))),0,LARGE($T31:$AG31,COLUMNS($BH31:BR31)))</f>
        <v>0</v>
      </c>
      <c r="BS31" s="111">
        <f>IF(ISERROR(LARGE($T31:$AG31,COLUMNS($BH31:BS31))),0,LARGE($T31:$AG31,COLUMNS($BH31:BS31)))</f>
        <v>0</v>
      </c>
      <c r="BT31" s="111">
        <f>IF(ISERROR(LARGE($T31:$AG31,COLUMNS($BH31:BT31))),0,LARGE($T31:$AG31,COLUMNS($BH31:BT31)))</f>
        <v>0</v>
      </c>
      <c r="BU31" s="111">
        <f>IF(ISERROR(LARGE($T31:$AG31,COLUMNS($BH31:BU31))),0,LARGE($T31:$AG31,COLUMNS($BH31:BU31)))</f>
        <v>0</v>
      </c>
      <c r="BV31" s="92"/>
      <c r="BW31" s="92">
        <f>IF(ISERROR(LARGE($AI31:$AS31,COLUMNS($BW31:BW31))),0,LARGE($AI31:$AS31,COLUMNS($BW31:BW31)))</f>
        <v>0</v>
      </c>
      <c r="BX31" s="92">
        <f>IF(ISERROR(LARGE($AI31:$AS31,COLUMNS($BW31:BX31))),0,LARGE($AI31:$AS31,COLUMNS($BW31:BX31)))</f>
        <v>0</v>
      </c>
      <c r="BY31" s="92">
        <f>IF(ISERROR(LARGE($AI31:$AS31,COLUMNS($BW31:BY31))),0,LARGE($AI31:$AS31,COLUMNS($BW31:BY31)))</f>
        <v>0</v>
      </c>
      <c r="BZ31" s="92">
        <f>IF(ISERROR(LARGE($AI31:$AS31,COLUMNS($BW31:BZ31))),0,LARGE($AI31:$AS31,COLUMNS($BW31:BZ31)))</f>
        <v>0</v>
      </c>
      <c r="CA31" s="111">
        <f>IF(ISERROR(LARGE($AI31:$AS31,COLUMNS($BW31:CA31))),0,LARGE($AI31:$AS31,COLUMNS($BW31:CA31)))</f>
        <v>0</v>
      </c>
      <c r="CB31" s="111">
        <f>IF(ISERROR(LARGE($AI31:$AS31,COLUMNS($BW31:CB31))),0,LARGE($AI31:$AS31,COLUMNS($BW31:CB31)))</f>
        <v>0</v>
      </c>
      <c r="CC31" s="111">
        <f>IF(ISERROR(LARGE($AI31:$AS31,COLUMNS($BW31:CC31))),0,LARGE($AI31:$AS31,COLUMNS($BW31:CC31)))</f>
        <v>0</v>
      </c>
      <c r="CD31" s="111">
        <f>IF(ISERROR(LARGE($AI31:$AS31,COLUMNS($BW31:CD31))),0,LARGE($AI31:$AS31,COLUMNS($BW31:CD31)))</f>
        <v>0</v>
      </c>
      <c r="CE31" s="111">
        <f>IF(ISERROR(LARGE($AI31:$AS31,COLUMNS($BW31:CE31))),0,LARGE($AI31:$AS31,COLUMNS($BW31:CE31)))</f>
        <v>0</v>
      </c>
      <c r="CF31" s="111">
        <f>IF(ISERROR(LARGE($AI31:$AS31,COLUMNS($BW31:CF31))),0,LARGE($AI31:$AS31,COLUMNS($BW31:CF31)))</f>
        <v>0</v>
      </c>
      <c r="CG31" s="111">
        <f>IF(ISERROR(LARGE($AI31:$AS31,COLUMNS($BW31:CG31))),0,LARGE($AI31:$AS31,COLUMNS($BW31:CG31)))</f>
        <v>0</v>
      </c>
      <c r="CH31" s="111">
        <f>IF(ISERROR(LARGE($AI31:$AS31,COLUMNS($BW31:CH31))),0,LARGE($AI31:$AS31,COLUMNS($BW31:CH31)))</f>
        <v>0</v>
      </c>
      <c r="CI31" s="111">
        <f>IF(ISERROR(LARGE($AI31:$AS31,COLUMNS($BW31:CI31))),0,LARGE($AI31:$AS31,COLUMNS($BW31:CI31)))</f>
        <v>0</v>
      </c>
      <c r="CJ31" s="111">
        <f>IF(ISERROR(LARGE($AI31:$AS31,COLUMNS($BW31:CJ31))),0,LARGE($AI31:$AS31,COLUMNS($BW31:CJ31)))</f>
        <v>0</v>
      </c>
      <c r="CK31" s="92"/>
      <c r="CL31" s="92">
        <f>IF(ISERROR(LARGE($AU31:$BE31,COLUMNS($CL31:CL31))),0,LARGE($AU31:$BE31,COLUMNS($CL31:CL31)))</f>
        <v>64</v>
      </c>
      <c r="CM31" s="92">
        <f>IF(ISERROR(LARGE($AU31:$BE31,COLUMNS($CL31:CM31))),0,LARGE($AU31:$BE31,COLUMNS($CL31:CM31)))</f>
        <v>31</v>
      </c>
      <c r="CN31" s="92">
        <f>IF(ISERROR(LARGE($AU31:$BE31,COLUMNS($CL31:CN31))),0,LARGE($AU31:$BE31,COLUMNS($CL31:CN31)))</f>
        <v>0</v>
      </c>
      <c r="CO31" s="92">
        <f>IF(ISERROR(LARGE($AU31:$BE31,COLUMNS($CL31:CO31))),0,LARGE($AU31:$BE31,COLUMNS($CL31:CO31)))</f>
        <v>0</v>
      </c>
      <c r="CP31" s="111">
        <f>IF(ISERROR(LARGE($AU31:$BE31,COLUMNS($CL31:CP31))),0,LARGE($AU31:$BE31,COLUMNS($CL31:CP31)))</f>
        <v>0</v>
      </c>
      <c r="CQ31" s="111">
        <f>IF(ISERROR(LARGE($AU31:$BE31,COLUMNS($CL31:CQ31))),0,LARGE($AU31:$BE31,COLUMNS($CL31:CQ31)))</f>
        <v>0</v>
      </c>
      <c r="CR31" s="111">
        <f>IF(ISERROR(LARGE($AU31:$BE31,COLUMNS($CL31:CR31))),0,LARGE($AU31:$BE31,COLUMNS($CL31:CR31)))</f>
        <v>0</v>
      </c>
      <c r="CS31" s="111">
        <f>IF(ISERROR(LARGE($AU31:$BE31,COLUMNS($CL31:CS31))),0,LARGE($AU31:$BE31,COLUMNS($CL31:CS31)))</f>
        <v>0</v>
      </c>
      <c r="CT31" s="111">
        <f>IF(ISERROR(LARGE($AU31:$BE31,COLUMNS($CL31:CT31))),0,LARGE($AU31:$BE31,COLUMNS($CL31:CT31)))</f>
        <v>0</v>
      </c>
      <c r="CU31" s="111">
        <f>IF(ISERROR(LARGE($AU31:$BE31,COLUMNS($CL31:CU31))),0,LARGE($AU31:$BE31,COLUMNS($CL31:CU31)))</f>
        <v>0</v>
      </c>
      <c r="CV31" s="111">
        <f>IF(ISERROR(LARGE($AU31:$BE31,COLUMNS($CL31:CV31))),0,LARGE($AU31:$BE31,COLUMNS($CL31:CV31)))</f>
        <v>0</v>
      </c>
      <c r="CW31" s="111">
        <f>IF(ISERROR(LARGE($AU31:$BE31,COLUMNS($CL31:CW31))),0,LARGE($AU31:$BE31,COLUMNS($CL31:CW31)))</f>
        <v>0</v>
      </c>
      <c r="CX31" s="111">
        <f>IF(ISERROR(LARGE($AU31:$BE31,COLUMNS($CL31:CX31))),0,LARGE($AU31:$BE31,COLUMNS($CL31:CX31)))</f>
        <v>0</v>
      </c>
      <c r="CY31" s="111">
        <f>IF(ISERROR(LARGE($AU31:$BE31,COLUMNS($CL31:CY31))),0,LARGE($AU31:$BE31,COLUMNS($CL31:CY31)))</f>
        <v>0</v>
      </c>
      <c r="DA31" s="113">
        <f>BH31</f>
        <v>1</v>
      </c>
      <c r="DB31" s="113">
        <f>BI31</f>
        <v>0</v>
      </c>
      <c r="DC31" s="113">
        <f>BJ31</f>
        <v>0</v>
      </c>
      <c r="DD31" s="113">
        <f>BK31</f>
        <v>0</v>
      </c>
      <c r="DE31" s="113">
        <f>BL31</f>
        <v>0</v>
      </c>
      <c r="DF31" s="113">
        <f>BM31</f>
        <v>0</v>
      </c>
      <c r="DG31">
        <f>BW31</f>
        <v>0</v>
      </c>
      <c r="DH31">
        <f>BX31</f>
        <v>0</v>
      </c>
      <c r="DI31">
        <f>BY31</f>
        <v>0</v>
      </c>
      <c r="DJ31">
        <f>BZ31</f>
        <v>0</v>
      </c>
      <c r="DK31">
        <f>CL31</f>
        <v>64</v>
      </c>
      <c r="DL31">
        <f>CM31</f>
        <v>31</v>
      </c>
      <c r="DM31">
        <f>CN31</f>
        <v>0</v>
      </c>
      <c r="DN31">
        <f>CO31</f>
        <v>0</v>
      </c>
      <c r="DP31">
        <f>LARGE($DA31:$DN31,COLUMNS($DP31:DP31))</f>
        <v>64</v>
      </c>
      <c r="DQ31">
        <f>LARGE($DA31:$DN31,COLUMNS($DP31:DQ31))</f>
        <v>31</v>
      </c>
      <c r="DR31">
        <f>LARGE($DA31:$DN31,COLUMNS($DP31:DR31))</f>
        <v>1</v>
      </c>
      <c r="DS31">
        <f>LARGE($DA31:$DN31,COLUMNS($DP31:DS31))</f>
        <v>0</v>
      </c>
      <c r="DT31">
        <f>LARGE($DA31:$DN31,COLUMNS($DP31:DT31))</f>
        <v>0</v>
      </c>
      <c r="DU31">
        <f>LARGE($DA31:$DN31,COLUMNS($DP31:DU31))</f>
        <v>0</v>
      </c>
      <c r="DV31">
        <f>LARGE($DA31:$DN31,COLUMNS($DP31:DV31))</f>
        <v>0</v>
      </c>
      <c r="DW31">
        <f>LARGE($DA31:$DN31,COLUMNS($DP31:DW31))</f>
        <v>0</v>
      </c>
      <c r="DX31">
        <f>LARGE($DA31:$DN31,COLUMNS($DP31:DX31))</f>
        <v>0</v>
      </c>
      <c r="DY31">
        <f>LARGE($DA31:$DN31,COLUMNS($DP31:DY31))</f>
        <v>0</v>
      </c>
      <c r="DZ31">
        <f>LARGE($DA31:$DN31,COLUMNS($DP31:DZ31))</f>
        <v>0</v>
      </c>
      <c r="EA31">
        <f>LARGE($DA31:$DN31,COLUMNS($DP31:EA31))</f>
        <v>0</v>
      </c>
      <c r="EB31">
        <f>LARGE($DA31:$DN31,COLUMNS($DP31:EB31))</f>
        <v>0</v>
      </c>
      <c r="EC31">
        <f>LARGE($DA31:$DN31,COLUMNS($DP31:EC31))</f>
        <v>0</v>
      </c>
      <c r="EE31">
        <f>BN31*0.75</f>
        <v>0</v>
      </c>
      <c r="EF31">
        <f>BO31*0.75</f>
        <v>0</v>
      </c>
      <c r="EG31">
        <f>BP31*0.75</f>
        <v>0</v>
      </c>
      <c r="EH31">
        <f>BQ31*0.75</f>
        <v>0</v>
      </c>
      <c r="EI31">
        <f>BR31*0.75</f>
        <v>0</v>
      </c>
      <c r="EJ31">
        <f>BS31*0.75</f>
        <v>0</v>
      </c>
      <c r="EK31">
        <f>BT31*0.75</f>
        <v>0</v>
      </c>
      <c r="EL31">
        <f>BU31*0.75</f>
        <v>0</v>
      </c>
      <c r="EM31">
        <f>CA31*0.75</f>
        <v>0</v>
      </c>
      <c r="EN31">
        <f>CB31*0.75</f>
        <v>0</v>
      </c>
      <c r="EO31">
        <f>CC31*0.75</f>
        <v>0</v>
      </c>
      <c r="EP31">
        <f>CD31*0.75</f>
        <v>0</v>
      </c>
      <c r="EQ31">
        <f>CE31*0.75</f>
        <v>0</v>
      </c>
      <c r="ER31">
        <f>CF31*0.75</f>
        <v>0</v>
      </c>
      <c r="ES31">
        <f>CG31*0.75</f>
        <v>0</v>
      </c>
      <c r="ET31">
        <f>CH31*0.75</f>
        <v>0</v>
      </c>
      <c r="EU31">
        <f>CI31*0.75</f>
        <v>0</v>
      </c>
      <c r="EV31">
        <f>CJ31*0.75</f>
        <v>0</v>
      </c>
      <c r="EW31">
        <f>CP31*0.75</f>
        <v>0</v>
      </c>
      <c r="EX31">
        <f>CQ31*0.75</f>
        <v>0</v>
      </c>
      <c r="EY31">
        <f>CR31*0.75</f>
        <v>0</v>
      </c>
      <c r="EZ31">
        <f>CS31*0.75</f>
        <v>0</v>
      </c>
      <c r="FA31">
        <f>CT31*0.75</f>
        <v>0</v>
      </c>
      <c r="FB31">
        <f>CU31*0.75</f>
        <v>0</v>
      </c>
      <c r="FC31">
        <f>CV31*0.75</f>
        <v>0</v>
      </c>
      <c r="FD31">
        <f>CW31*0.75</f>
        <v>0</v>
      </c>
      <c r="FE31">
        <f>CX31*0.75</f>
        <v>0</v>
      </c>
      <c r="FF31">
        <f>CY31*0.75</f>
        <v>0</v>
      </c>
      <c r="FH31">
        <f>LARGE($EE31:$FF31,COLUMNS($FH31:FH31))</f>
        <v>0</v>
      </c>
      <c r="FI31">
        <f>LARGE($EE31:$FF31,COLUMNS($FH31:FI31))</f>
        <v>0</v>
      </c>
      <c r="FJ31">
        <f>LARGE($EE31:$FF31,COLUMNS($FH31:FJ31))</f>
        <v>0</v>
      </c>
      <c r="FK31">
        <f>LARGE($EE31:$FF31,COLUMNS($FH31:FK31))</f>
        <v>0</v>
      </c>
      <c r="FL31">
        <f>LARGE($EE31:$FF31,COLUMNS($FH31:FL31))</f>
        <v>0</v>
      </c>
      <c r="FM31">
        <f>LARGE($EE31:$FF31,COLUMNS($FH31:FM31))</f>
        <v>0</v>
      </c>
      <c r="FN31">
        <f>LARGE($EE31:$FF31,COLUMNS($FH31:FN31))</f>
        <v>0</v>
      </c>
      <c r="FO31">
        <f>LARGE($EE31:$FF31,COLUMNS($FH31:FO31))</f>
        <v>0</v>
      </c>
      <c r="FP31">
        <f>LARGE($EE31:$FF31,COLUMNS($FH31:FP31))</f>
        <v>0</v>
      </c>
      <c r="FQ31">
        <f>LARGE($EE31:$FF31,COLUMNS($FH31:FQ31))</f>
        <v>0</v>
      </c>
      <c r="FS31">
        <f>DP31</f>
        <v>64</v>
      </c>
      <c r="FT31">
        <f>DQ31</f>
        <v>31</v>
      </c>
      <c r="FU31">
        <f>DR31</f>
        <v>1</v>
      </c>
      <c r="FV31">
        <f>DS31</f>
        <v>0</v>
      </c>
      <c r="FW31">
        <f>DT31</f>
        <v>0</v>
      </c>
      <c r="FX31">
        <f>DU31</f>
        <v>0</v>
      </c>
      <c r="FY31">
        <f>DV31</f>
        <v>0</v>
      </c>
      <c r="FZ31">
        <f>DW31</f>
        <v>0</v>
      </c>
      <c r="GA31">
        <f>DX31</f>
        <v>0</v>
      </c>
      <c r="GB31">
        <f>DY31</f>
        <v>0</v>
      </c>
      <c r="GC31">
        <f>DZ31</f>
        <v>0</v>
      </c>
      <c r="GD31">
        <f>EA31</f>
        <v>0</v>
      </c>
      <c r="GE31">
        <f>EB31</f>
        <v>0</v>
      </c>
      <c r="GF31">
        <f>EC31</f>
        <v>0</v>
      </c>
      <c r="GG31">
        <f>FH31</f>
        <v>0</v>
      </c>
      <c r="GH31">
        <f>FI31</f>
        <v>0</v>
      </c>
      <c r="GI31">
        <f>FJ31</f>
        <v>0</v>
      </c>
      <c r="GJ31">
        <f>FK31</f>
        <v>0</v>
      </c>
      <c r="GK31">
        <f>FL31</f>
        <v>0</v>
      </c>
      <c r="GL31">
        <f>FM31</f>
        <v>0</v>
      </c>
      <c r="GM31">
        <f>FN31</f>
        <v>0</v>
      </c>
      <c r="GN31">
        <f>FO31</f>
        <v>0</v>
      </c>
      <c r="GO31">
        <f>FP31</f>
        <v>0</v>
      </c>
      <c r="GP31">
        <f>FQ31</f>
        <v>0</v>
      </c>
      <c r="GR31">
        <f>LARGE($FS31:$GP31,COLUMNS($GR31:GR31))</f>
        <v>64</v>
      </c>
      <c r="GS31">
        <f>LARGE($FS31:$GP31,COLUMNS($GR31:GS31))</f>
        <v>31</v>
      </c>
      <c r="GT31">
        <f>LARGE($FS31:$GP31,COLUMNS($GR31:GT31))</f>
        <v>1</v>
      </c>
      <c r="GU31">
        <f>LARGE($FS31:$GP31,COLUMNS($GR31:GU31))</f>
        <v>0</v>
      </c>
      <c r="GV31">
        <f>LARGE($FS31:$GP31,COLUMNS($GR31:GV31))</f>
        <v>0</v>
      </c>
      <c r="GW31">
        <f>LARGE($FS31:$GP31,COLUMNS($GR31:GW31))</f>
        <v>0</v>
      </c>
      <c r="GX31">
        <f>LARGE($FS31:$GP31,COLUMNS($GR31:GX31))</f>
        <v>0</v>
      </c>
      <c r="GY31">
        <f>LARGE($FS31:$GP31,COLUMNS($GR31:GY31))</f>
        <v>0</v>
      </c>
      <c r="GZ31">
        <f>LARGE($FS31:$GP31,COLUMNS($GR31:GZ31))</f>
        <v>0</v>
      </c>
      <c r="HA31">
        <f>LARGE($FS31:$GP31,COLUMNS($GR31:HA31))</f>
        <v>0</v>
      </c>
      <c r="HB31">
        <f>LARGE($FS31:$GP31,COLUMNS($GR31:HB31))</f>
        <v>0</v>
      </c>
      <c r="HC31">
        <f>LARGE($FS31:$GP31,COLUMNS($GR31:HC31))</f>
        <v>0</v>
      </c>
      <c r="HD31">
        <f>LARGE($FS31:$GP31,COLUMNS($GR31:HD31))</f>
        <v>0</v>
      </c>
      <c r="HE31">
        <f>LARGE($FS31:$GP31,COLUMNS($GR31:HE31))</f>
        <v>0</v>
      </c>
    </row>
    <row r="32" spans="1:213" ht="15" customHeight="1">
      <c r="A32" s="11" t="s">
        <v>124</v>
      </c>
      <c r="B32" s="120">
        <f>COUNTIF(T32:BE32,"&gt;0")</f>
        <v>3</v>
      </c>
      <c r="C32" s="35">
        <f>SUM(T32:BE32)</f>
        <v>90</v>
      </c>
      <c r="D32" s="123">
        <f>SUM(_xlfn.DROP(GR32:HE32,,(D$2-14)))</f>
        <v>90</v>
      </c>
      <c r="E32" s="38">
        <f>C32/B32</f>
        <v>30</v>
      </c>
      <c r="F32" s="122">
        <f>COUNTIF(T32:BG32,110)</f>
        <v>0</v>
      </c>
      <c r="G32" s="38"/>
      <c r="H32" s="110">
        <f>COUNTIF(T32:AG32,"&gt;0")</f>
        <v>3</v>
      </c>
      <c r="I32" s="62">
        <f>SUM(BH32:BM32)</f>
        <v>90</v>
      </c>
      <c r="J32" s="110">
        <f>COUNTIF(AI32:AS32,"&gt;0")</f>
        <v>0</v>
      </c>
      <c r="K32" s="62">
        <f>SUM(BW32:BZ32)</f>
        <v>0</v>
      </c>
      <c r="L32" s="110">
        <f>COUNTIF(AU32:BE32,"&gt;0")</f>
        <v>0</v>
      </c>
      <c r="M32" s="109">
        <f>SUM(CL32:CO32)</f>
        <v>0</v>
      </c>
      <c r="N32" s="110">
        <f>28-COUNTIF(EE32:FF32,0)</f>
        <v>0</v>
      </c>
      <c r="O32" s="109">
        <f>SUM(EE32:FF32)</f>
        <v>0</v>
      </c>
      <c r="P32" s="20">
        <f>IF(MIN(H32,6)+MIN(J32,4)+MIN(L32,4)&gt;=D$2,0,D$2-MIN(H32,6)-MIN(J32,4)-MIN(L32,4))</f>
        <v>3</v>
      </c>
      <c r="Q32" s="20">
        <f>SUM(_xlfn.DROP(FG32:FQ32,,(-10+P32)))</f>
        <v>0</v>
      </c>
      <c r="R32" s="20"/>
      <c r="S32" s="20"/>
      <c r="T32" s="78">
        <v>1</v>
      </c>
      <c r="U32" s="81"/>
      <c r="V32" s="78"/>
      <c r="W32" s="78"/>
      <c r="X32" s="78"/>
      <c r="Y32" s="78"/>
      <c r="Z32" s="78"/>
      <c r="AA32" s="78"/>
      <c r="AB32" s="78"/>
      <c r="AC32" s="78"/>
      <c r="AD32" s="78">
        <v>1</v>
      </c>
      <c r="AE32" s="78">
        <v>88</v>
      </c>
      <c r="AF32" s="78"/>
      <c r="AG32" s="78"/>
      <c r="AH32" s="78"/>
      <c r="AI32" s="78"/>
      <c r="AJ32" s="78"/>
      <c r="AK32" s="78"/>
      <c r="AL32" s="78"/>
      <c r="AM32" s="49"/>
      <c r="AN32" s="49"/>
      <c r="AP32" s="78"/>
      <c r="AQ32" s="78"/>
      <c r="AS32" s="78"/>
      <c r="AT32" s="78"/>
      <c r="AU32" s="47"/>
      <c r="AV32" s="47"/>
      <c r="AW32" s="79"/>
      <c r="AX32" s="79"/>
      <c r="AY32" s="79"/>
      <c r="AZ32" s="79"/>
      <c r="BA32" s="79"/>
      <c r="BB32" s="47"/>
      <c r="BC32" s="47"/>
      <c r="BD32" s="47"/>
      <c r="BE32" s="47"/>
      <c r="BF32" s="47"/>
      <c r="BG32" s="47"/>
      <c r="BH32" s="92">
        <f>IF(ISERROR(LARGE($T32:$AG32,COLUMNS($BH32:BH32))),0,LARGE($T32:$AG32,COLUMNS($BH32:BH32)))</f>
        <v>88</v>
      </c>
      <c r="BI32" s="92">
        <f>IF(ISERROR(LARGE($T32:$AG32,COLUMNS($BH32:BI32))),0,LARGE($T32:$AG32,COLUMNS($BH32:BI32)))</f>
        <v>1</v>
      </c>
      <c r="BJ32" s="92">
        <f>IF(ISERROR(LARGE($T32:$AG32,COLUMNS($BH32:BJ32))),0,LARGE($T32:$AG32,COLUMNS($BH32:BJ32)))</f>
        <v>1</v>
      </c>
      <c r="BK32" s="92">
        <f>IF(ISERROR(LARGE($T32:$AG32,COLUMNS($BH32:BK32))),0,LARGE($T32:$AG32,COLUMNS($BH32:BK32)))</f>
        <v>0</v>
      </c>
      <c r="BL32" s="92">
        <f>IF(ISERROR(LARGE($T32:$AG32,COLUMNS($BH32:BL32))),0,LARGE($T32:$AG32,COLUMNS($BH32:BL32)))</f>
        <v>0</v>
      </c>
      <c r="BM32" s="92">
        <f>IF(ISERROR(LARGE($T32:$AG32,COLUMNS($BH32:BM32))),0,LARGE($T32:$AG32,COLUMNS($BH32:BM32)))</f>
        <v>0</v>
      </c>
      <c r="BN32" s="111">
        <f>IF(ISERROR(LARGE($T32:$AG32,COLUMNS($BH32:BN32))),0,LARGE($T32:$AG32,COLUMNS($BH32:BN32)))</f>
        <v>0</v>
      </c>
      <c r="BO32" s="111">
        <f>IF(ISERROR(LARGE($T32:$AG32,COLUMNS($BH32:BO32))),0,LARGE($T32:$AG32,COLUMNS($BH32:BO32)))</f>
        <v>0</v>
      </c>
      <c r="BP32" s="111">
        <f>IF(ISERROR(LARGE($T32:$AG32,COLUMNS($BH32:BP32))),0,LARGE($T32:$AG32,COLUMNS($BH32:BP32)))</f>
        <v>0</v>
      </c>
      <c r="BQ32" s="111">
        <f>IF(ISERROR(LARGE($T32:$AG32,COLUMNS($BH32:BQ32))),0,LARGE($T32:$AG32,COLUMNS($BH32:BQ32)))</f>
        <v>0</v>
      </c>
      <c r="BR32" s="111">
        <f>IF(ISERROR(LARGE($T32:$AG32,COLUMNS($BH32:BR32))),0,LARGE($T32:$AG32,COLUMNS($BH32:BR32)))</f>
        <v>0</v>
      </c>
      <c r="BS32" s="111">
        <f>IF(ISERROR(LARGE($T32:$AG32,COLUMNS($BH32:BS32))),0,LARGE($T32:$AG32,COLUMNS($BH32:BS32)))</f>
        <v>0</v>
      </c>
      <c r="BT32" s="111">
        <f>IF(ISERROR(LARGE($T32:$AG32,COLUMNS($BH32:BT32))),0,LARGE($T32:$AG32,COLUMNS($BH32:BT32)))</f>
        <v>0</v>
      </c>
      <c r="BU32" s="111">
        <f>IF(ISERROR(LARGE($T32:$AG32,COLUMNS($BH32:BU32))),0,LARGE($T32:$AG32,COLUMNS($BH32:BU32)))</f>
        <v>0</v>
      </c>
      <c r="BV32" s="92"/>
      <c r="BW32" s="92">
        <f>IF(ISERROR(LARGE($AI32:$AS32,COLUMNS($BW32:BW32))),0,LARGE($AI32:$AS32,COLUMNS($BW32:BW32)))</f>
        <v>0</v>
      </c>
      <c r="BX32" s="92">
        <f>IF(ISERROR(LARGE($AI32:$AS32,COLUMNS($BW32:BX32))),0,LARGE($AI32:$AS32,COLUMNS($BW32:BX32)))</f>
        <v>0</v>
      </c>
      <c r="BY32" s="92">
        <f>IF(ISERROR(LARGE($AI32:$AS32,COLUMNS($BW32:BY32))),0,LARGE($AI32:$AS32,COLUMNS($BW32:BY32)))</f>
        <v>0</v>
      </c>
      <c r="BZ32" s="92">
        <f>IF(ISERROR(LARGE($AI32:$AS32,COLUMNS($BW32:BZ32))),0,LARGE($AI32:$AS32,COLUMNS($BW32:BZ32)))</f>
        <v>0</v>
      </c>
      <c r="CA32" s="111">
        <f>IF(ISERROR(LARGE($AI32:$AS32,COLUMNS($BW32:CA32))),0,LARGE($AI32:$AS32,COLUMNS($BW32:CA32)))</f>
        <v>0</v>
      </c>
      <c r="CB32" s="111">
        <f>IF(ISERROR(LARGE($AI32:$AS32,COLUMNS($BW32:CB32))),0,LARGE($AI32:$AS32,COLUMNS($BW32:CB32)))</f>
        <v>0</v>
      </c>
      <c r="CC32" s="111">
        <f>IF(ISERROR(LARGE($AI32:$AS32,COLUMNS($BW32:CC32))),0,LARGE($AI32:$AS32,COLUMNS($BW32:CC32)))</f>
        <v>0</v>
      </c>
      <c r="CD32" s="111">
        <f>IF(ISERROR(LARGE($AI32:$AS32,COLUMNS($BW32:CD32))),0,LARGE($AI32:$AS32,COLUMNS($BW32:CD32)))</f>
        <v>0</v>
      </c>
      <c r="CE32" s="111">
        <f>IF(ISERROR(LARGE($AI32:$AS32,COLUMNS($BW32:CE32))),0,LARGE($AI32:$AS32,COLUMNS($BW32:CE32)))</f>
        <v>0</v>
      </c>
      <c r="CF32" s="111">
        <f>IF(ISERROR(LARGE($AI32:$AS32,COLUMNS($BW32:CF32))),0,LARGE($AI32:$AS32,COLUMNS($BW32:CF32)))</f>
        <v>0</v>
      </c>
      <c r="CG32" s="111">
        <f>IF(ISERROR(LARGE($AI32:$AS32,COLUMNS($BW32:CG32))),0,LARGE($AI32:$AS32,COLUMNS($BW32:CG32)))</f>
        <v>0</v>
      </c>
      <c r="CH32" s="111">
        <f>IF(ISERROR(LARGE($AI32:$AS32,COLUMNS($BW32:CH32))),0,LARGE($AI32:$AS32,COLUMNS($BW32:CH32)))</f>
        <v>0</v>
      </c>
      <c r="CI32" s="111">
        <f>IF(ISERROR(LARGE($AI32:$AS32,COLUMNS($BW32:CI32))),0,LARGE($AI32:$AS32,COLUMNS($BW32:CI32)))</f>
        <v>0</v>
      </c>
      <c r="CJ32" s="111">
        <f>IF(ISERROR(LARGE($AI32:$AS32,COLUMNS($BW32:CJ32))),0,LARGE($AI32:$AS32,COLUMNS($BW32:CJ32)))</f>
        <v>0</v>
      </c>
      <c r="CK32" s="92"/>
      <c r="CL32" s="92">
        <f>IF(ISERROR(LARGE($AU32:$BE32,COLUMNS($CL32:CL32))),0,LARGE($AU32:$BE32,COLUMNS($CL32:CL32)))</f>
        <v>0</v>
      </c>
      <c r="CM32" s="92">
        <f>IF(ISERROR(LARGE($AU32:$BE32,COLUMNS($CL32:CM32))),0,LARGE($AU32:$BE32,COLUMNS($CL32:CM32)))</f>
        <v>0</v>
      </c>
      <c r="CN32" s="92">
        <f>IF(ISERROR(LARGE($AU32:$BE32,COLUMNS($CL32:CN32))),0,LARGE($AU32:$BE32,COLUMNS($CL32:CN32)))</f>
        <v>0</v>
      </c>
      <c r="CO32" s="92">
        <f>IF(ISERROR(LARGE($AU32:$BE32,COLUMNS($CL32:CO32))),0,LARGE($AU32:$BE32,COLUMNS($CL32:CO32)))</f>
        <v>0</v>
      </c>
      <c r="CP32" s="111">
        <f>IF(ISERROR(LARGE($AU32:$BE32,COLUMNS($CL32:CP32))),0,LARGE($AU32:$BE32,COLUMNS($CL32:CP32)))</f>
        <v>0</v>
      </c>
      <c r="CQ32" s="111">
        <f>IF(ISERROR(LARGE($AU32:$BE32,COLUMNS($CL32:CQ32))),0,LARGE($AU32:$BE32,COLUMNS($CL32:CQ32)))</f>
        <v>0</v>
      </c>
      <c r="CR32" s="111">
        <f>IF(ISERROR(LARGE($AU32:$BE32,COLUMNS($CL32:CR32))),0,LARGE($AU32:$BE32,COLUMNS($CL32:CR32)))</f>
        <v>0</v>
      </c>
      <c r="CS32" s="111">
        <f>IF(ISERROR(LARGE($AU32:$BE32,COLUMNS($CL32:CS32))),0,LARGE($AU32:$BE32,COLUMNS($CL32:CS32)))</f>
        <v>0</v>
      </c>
      <c r="CT32" s="111">
        <f>IF(ISERROR(LARGE($AU32:$BE32,COLUMNS($CL32:CT32))),0,LARGE($AU32:$BE32,COLUMNS($CL32:CT32)))</f>
        <v>0</v>
      </c>
      <c r="CU32" s="111">
        <f>IF(ISERROR(LARGE($AU32:$BE32,COLUMNS($CL32:CU32))),0,LARGE($AU32:$BE32,COLUMNS($CL32:CU32)))</f>
        <v>0</v>
      </c>
      <c r="CV32" s="111">
        <f>IF(ISERROR(LARGE($AU32:$BE32,COLUMNS($CL32:CV32))),0,LARGE($AU32:$BE32,COLUMNS($CL32:CV32)))</f>
        <v>0</v>
      </c>
      <c r="CW32" s="111">
        <f>IF(ISERROR(LARGE($AU32:$BE32,COLUMNS($CL32:CW32))),0,LARGE($AU32:$BE32,COLUMNS($CL32:CW32)))</f>
        <v>0</v>
      </c>
      <c r="CX32" s="111">
        <f>IF(ISERROR(LARGE($AU32:$BE32,COLUMNS($CL32:CX32))),0,LARGE($AU32:$BE32,COLUMNS($CL32:CX32)))</f>
        <v>0</v>
      </c>
      <c r="CY32" s="111">
        <f>IF(ISERROR(LARGE($AU32:$BE32,COLUMNS($CL32:CY32))),0,LARGE($AU32:$BE32,COLUMNS($CL32:CY32)))</f>
        <v>0</v>
      </c>
      <c r="DA32" s="113">
        <f>BH32</f>
        <v>88</v>
      </c>
      <c r="DB32" s="113">
        <f>BI32</f>
        <v>1</v>
      </c>
      <c r="DC32" s="113">
        <f>BJ32</f>
        <v>1</v>
      </c>
      <c r="DD32" s="113">
        <f>BK32</f>
        <v>0</v>
      </c>
      <c r="DE32" s="113">
        <f>BL32</f>
        <v>0</v>
      </c>
      <c r="DF32" s="113">
        <f>BM32</f>
        <v>0</v>
      </c>
      <c r="DG32">
        <f>BW32</f>
        <v>0</v>
      </c>
      <c r="DH32">
        <f>BX32</f>
        <v>0</v>
      </c>
      <c r="DI32">
        <f>BY32</f>
        <v>0</v>
      </c>
      <c r="DJ32">
        <f>BZ32</f>
        <v>0</v>
      </c>
      <c r="DK32">
        <f>CL32</f>
        <v>0</v>
      </c>
      <c r="DL32">
        <f>CM32</f>
        <v>0</v>
      </c>
      <c r="DM32">
        <f>CN32</f>
        <v>0</v>
      </c>
      <c r="DN32">
        <f>CO32</f>
        <v>0</v>
      </c>
      <c r="DP32">
        <f>LARGE($DA32:$DN32,COLUMNS($DP32:DP32))</f>
        <v>88</v>
      </c>
      <c r="DQ32">
        <f>LARGE($DA32:$DN32,COLUMNS($DP32:DQ32))</f>
        <v>1</v>
      </c>
      <c r="DR32">
        <f>LARGE($DA32:$DN32,COLUMNS($DP32:DR32))</f>
        <v>1</v>
      </c>
      <c r="DS32">
        <f>LARGE($DA32:$DN32,COLUMNS($DP32:DS32))</f>
        <v>0</v>
      </c>
      <c r="DT32">
        <f>LARGE($DA32:$DN32,COLUMNS($DP32:DT32))</f>
        <v>0</v>
      </c>
      <c r="DU32">
        <f>LARGE($DA32:$DN32,COLUMNS($DP32:DU32))</f>
        <v>0</v>
      </c>
      <c r="DV32">
        <f>LARGE($DA32:$DN32,COLUMNS($DP32:DV32))</f>
        <v>0</v>
      </c>
      <c r="DW32">
        <f>LARGE($DA32:$DN32,COLUMNS($DP32:DW32))</f>
        <v>0</v>
      </c>
      <c r="DX32">
        <f>LARGE($DA32:$DN32,COLUMNS($DP32:DX32))</f>
        <v>0</v>
      </c>
      <c r="DY32">
        <f>LARGE($DA32:$DN32,COLUMNS($DP32:DY32))</f>
        <v>0</v>
      </c>
      <c r="DZ32">
        <f>LARGE($DA32:$DN32,COLUMNS($DP32:DZ32))</f>
        <v>0</v>
      </c>
      <c r="EA32">
        <f>LARGE($DA32:$DN32,COLUMNS($DP32:EA32))</f>
        <v>0</v>
      </c>
      <c r="EB32">
        <f>LARGE($DA32:$DN32,COLUMNS($DP32:EB32))</f>
        <v>0</v>
      </c>
      <c r="EC32">
        <f>LARGE($DA32:$DN32,COLUMNS($DP32:EC32))</f>
        <v>0</v>
      </c>
      <c r="EE32">
        <f>BN32*0.75</f>
        <v>0</v>
      </c>
      <c r="EF32">
        <f>BO32*0.75</f>
        <v>0</v>
      </c>
      <c r="EG32">
        <f>BP32*0.75</f>
        <v>0</v>
      </c>
      <c r="EH32">
        <f>BQ32*0.75</f>
        <v>0</v>
      </c>
      <c r="EI32">
        <f>BR32*0.75</f>
        <v>0</v>
      </c>
      <c r="EJ32">
        <f>BS32*0.75</f>
        <v>0</v>
      </c>
      <c r="EK32">
        <f>BT32*0.75</f>
        <v>0</v>
      </c>
      <c r="EL32">
        <f>BU32*0.75</f>
        <v>0</v>
      </c>
      <c r="EM32">
        <f>CA32*0.75</f>
        <v>0</v>
      </c>
      <c r="EN32">
        <f>CB32*0.75</f>
        <v>0</v>
      </c>
      <c r="EO32">
        <f>CC32*0.75</f>
        <v>0</v>
      </c>
      <c r="EP32">
        <f>CD32*0.75</f>
        <v>0</v>
      </c>
      <c r="EQ32">
        <f>CE32*0.75</f>
        <v>0</v>
      </c>
      <c r="ER32">
        <f>CF32*0.75</f>
        <v>0</v>
      </c>
      <c r="ES32">
        <f>CG32*0.75</f>
        <v>0</v>
      </c>
      <c r="ET32">
        <f>CH32*0.75</f>
        <v>0</v>
      </c>
      <c r="EU32">
        <f>CI32*0.75</f>
        <v>0</v>
      </c>
      <c r="EV32">
        <f>CJ32*0.75</f>
        <v>0</v>
      </c>
      <c r="EW32">
        <f>CP32*0.75</f>
        <v>0</v>
      </c>
      <c r="EX32">
        <f>CQ32*0.75</f>
        <v>0</v>
      </c>
      <c r="EY32">
        <f>CR32*0.75</f>
        <v>0</v>
      </c>
      <c r="EZ32">
        <f>CS32*0.75</f>
        <v>0</v>
      </c>
      <c r="FA32">
        <f>CT32*0.75</f>
        <v>0</v>
      </c>
      <c r="FB32">
        <f>CU32*0.75</f>
        <v>0</v>
      </c>
      <c r="FC32">
        <f>CV32*0.75</f>
        <v>0</v>
      </c>
      <c r="FD32">
        <f>CW32*0.75</f>
        <v>0</v>
      </c>
      <c r="FE32">
        <f>CX32*0.75</f>
        <v>0</v>
      </c>
      <c r="FF32">
        <f>CY32*0.75</f>
        <v>0</v>
      </c>
      <c r="FH32">
        <f>LARGE($EE32:$FF32,COLUMNS($FH32:FH32))</f>
        <v>0</v>
      </c>
      <c r="FI32">
        <f>LARGE($EE32:$FF32,COLUMNS($FH32:FI32))</f>
        <v>0</v>
      </c>
      <c r="FJ32">
        <f>LARGE($EE32:$FF32,COLUMNS($FH32:FJ32))</f>
        <v>0</v>
      </c>
      <c r="FK32">
        <f>LARGE($EE32:$FF32,COLUMNS($FH32:FK32))</f>
        <v>0</v>
      </c>
      <c r="FL32">
        <f>LARGE($EE32:$FF32,COLUMNS($FH32:FL32))</f>
        <v>0</v>
      </c>
      <c r="FM32">
        <f>LARGE($EE32:$FF32,COLUMNS($FH32:FM32))</f>
        <v>0</v>
      </c>
      <c r="FN32">
        <f>LARGE($EE32:$FF32,COLUMNS($FH32:FN32))</f>
        <v>0</v>
      </c>
      <c r="FO32">
        <f>LARGE($EE32:$FF32,COLUMNS($FH32:FO32))</f>
        <v>0</v>
      </c>
      <c r="FP32">
        <f>LARGE($EE32:$FF32,COLUMNS($FH32:FP32))</f>
        <v>0</v>
      </c>
      <c r="FQ32">
        <f>LARGE($EE32:$FF32,COLUMNS($FH32:FQ32))</f>
        <v>0</v>
      </c>
      <c r="FS32">
        <f>DP32</f>
        <v>88</v>
      </c>
      <c r="FT32">
        <f>DQ32</f>
        <v>1</v>
      </c>
      <c r="FU32">
        <f>DR32</f>
        <v>1</v>
      </c>
      <c r="FV32">
        <f>DS32</f>
        <v>0</v>
      </c>
      <c r="FW32">
        <f>DT32</f>
        <v>0</v>
      </c>
      <c r="FX32">
        <f>DU32</f>
        <v>0</v>
      </c>
      <c r="FY32">
        <f>DV32</f>
        <v>0</v>
      </c>
      <c r="FZ32">
        <f>DW32</f>
        <v>0</v>
      </c>
      <c r="GA32">
        <f>DX32</f>
        <v>0</v>
      </c>
      <c r="GB32">
        <f>DY32</f>
        <v>0</v>
      </c>
      <c r="GC32">
        <f>DZ32</f>
        <v>0</v>
      </c>
      <c r="GD32">
        <f>EA32</f>
        <v>0</v>
      </c>
      <c r="GE32">
        <f>EB32</f>
        <v>0</v>
      </c>
      <c r="GF32">
        <f>EC32</f>
        <v>0</v>
      </c>
      <c r="GG32">
        <f>FH32</f>
        <v>0</v>
      </c>
      <c r="GH32">
        <f>FI32</f>
        <v>0</v>
      </c>
      <c r="GI32">
        <f>FJ32</f>
        <v>0</v>
      </c>
      <c r="GJ32">
        <f>FK32</f>
        <v>0</v>
      </c>
      <c r="GK32">
        <f>FL32</f>
        <v>0</v>
      </c>
      <c r="GL32">
        <f>FM32</f>
        <v>0</v>
      </c>
      <c r="GM32">
        <f>FN32</f>
        <v>0</v>
      </c>
      <c r="GN32">
        <f>FO32</f>
        <v>0</v>
      </c>
      <c r="GO32">
        <f>FP32</f>
        <v>0</v>
      </c>
      <c r="GP32">
        <f>FQ32</f>
        <v>0</v>
      </c>
      <c r="GR32">
        <f>LARGE($FS32:$GP32,COLUMNS($GR32:GR32))</f>
        <v>88</v>
      </c>
      <c r="GS32">
        <f>LARGE($FS32:$GP32,COLUMNS($GR32:GS32))</f>
        <v>1</v>
      </c>
      <c r="GT32">
        <f>LARGE($FS32:$GP32,COLUMNS($GR32:GT32))</f>
        <v>1</v>
      </c>
      <c r="GU32">
        <f>LARGE($FS32:$GP32,COLUMNS($GR32:GU32))</f>
        <v>0</v>
      </c>
      <c r="GV32">
        <f>LARGE($FS32:$GP32,COLUMNS($GR32:GV32))</f>
        <v>0</v>
      </c>
      <c r="GW32">
        <f>LARGE($FS32:$GP32,COLUMNS($GR32:GW32))</f>
        <v>0</v>
      </c>
      <c r="GX32">
        <f>LARGE($FS32:$GP32,COLUMNS($GR32:GX32))</f>
        <v>0</v>
      </c>
      <c r="GY32">
        <f>LARGE($FS32:$GP32,COLUMNS($GR32:GY32))</f>
        <v>0</v>
      </c>
      <c r="GZ32">
        <f>LARGE($FS32:$GP32,COLUMNS($GR32:GZ32))</f>
        <v>0</v>
      </c>
      <c r="HA32">
        <f>LARGE($FS32:$GP32,COLUMNS($GR32:HA32))</f>
        <v>0</v>
      </c>
      <c r="HB32">
        <f>LARGE($FS32:$GP32,COLUMNS($GR32:HB32))</f>
        <v>0</v>
      </c>
      <c r="HC32">
        <f>LARGE($FS32:$GP32,COLUMNS($GR32:HC32))</f>
        <v>0</v>
      </c>
      <c r="HD32">
        <f>LARGE($FS32:$GP32,COLUMNS($GR32:HD32))</f>
        <v>0</v>
      </c>
      <c r="HE32">
        <f>LARGE($FS32:$GP32,COLUMNS($GR32:HE32))</f>
        <v>0</v>
      </c>
    </row>
    <row r="33" spans="1:213" ht="15" customHeight="1">
      <c r="A33" s="11" t="s">
        <v>252</v>
      </c>
      <c r="B33" s="120">
        <f>COUNTIF(T33:BE33,"&gt;0")</f>
        <v>5</v>
      </c>
      <c r="C33" s="35">
        <f>SUM(T33:BE33)</f>
        <v>88</v>
      </c>
      <c r="D33" s="123">
        <f>SUM(_xlfn.DROP(GR33:HE33,,(D$2-14)))</f>
        <v>88</v>
      </c>
      <c r="E33" s="38">
        <f>C33/B33</f>
        <v>17.6</v>
      </c>
      <c r="F33" s="122">
        <f>COUNTIF(T33:BG33,110)</f>
        <v>0</v>
      </c>
      <c r="G33" s="38"/>
      <c r="H33" s="110">
        <f>COUNTIF(T33:AG33,"&gt;0")</f>
        <v>2</v>
      </c>
      <c r="I33" s="62">
        <f>SUM(BH33:BM33)</f>
        <v>34</v>
      </c>
      <c r="J33" s="110">
        <f>COUNTIF(AI33:AS33,"&gt;0")</f>
        <v>0</v>
      </c>
      <c r="K33" s="62">
        <f>SUM(BW33:BZ33)</f>
        <v>0</v>
      </c>
      <c r="L33" s="110">
        <f>COUNTIF(AU33:BE33,"&gt;0")</f>
        <v>3</v>
      </c>
      <c r="M33" s="109">
        <f>SUM(CL33:CO33)</f>
        <v>54</v>
      </c>
      <c r="N33" s="110">
        <f>28-COUNTIF(EE33:FF33,0)</f>
        <v>0</v>
      </c>
      <c r="O33" s="109">
        <f>SUM(EE33:FF33)</f>
        <v>0</v>
      </c>
      <c r="P33" s="20">
        <f>IF(MIN(H33,6)+MIN(J33,4)+MIN(L33,4)&gt;=D$2,0,D$2-MIN(H33,6)-MIN(J33,4)-MIN(L33,4))</f>
        <v>1</v>
      </c>
      <c r="Q33" s="20">
        <f>SUM(_xlfn.DROP(FG33:FQ33,,(-10+P33)))</f>
        <v>0</v>
      </c>
      <c r="R33" s="20"/>
      <c r="S33" s="20"/>
      <c r="T33" s="78"/>
      <c r="U33" s="81"/>
      <c r="V33" s="78"/>
      <c r="W33" s="78"/>
      <c r="X33" s="78"/>
      <c r="Y33" s="78"/>
      <c r="Z33" s="78"/>
      <c r="AA33" s="78"/>
      <c r="AB33" s="78"/>
      <c r="AC33" s="78">
        <v>1</v>
      </c>
      <c r="AD33" s="78"/>
      <c r="AE33" s="78">
        <v>33</v>
      </c>
      <c r="AF33" s="78"/>
      <c r="AG33" s="78"/>
      <c r="AH33" s="78"/>
      <c r="AI33" s="78"/>
      <c r="AJ33" s="78"/>
      <c r="AK33" s="78"/>
      <c r="AL33" s="78"/>
      <c r="AM33" s="78"/>
      <c r="AN33" s="78"/>
      <c r="AP33" s="78"/>
      <c r="AQ33" s="78"/>
      <c r="AS33" s="78"/>
      <c r="AT33" s="78"/>
      <c r="AU33" s="47"/>
      <c r="AV33" s="47"/>
      <c r="AW33" s="79"/>
      <c r="AX33" s="79"/>
      <c r="AY33" s="79"/>
      <c r="AZ33" s="79"/>
      <c r="BA33" s="79"/>
      <c r="BB33" s="47">
        <v>1</v>
      </c>
      <c r="BC33" s="47">
        <v>26</v>
      </c>
      <c r="BD33" s="47">
        <v>27</v>
      </c>
      <c r="BE33" s="47"/>
      <c r="BF33" s="47"/>
      <c r="BG33" s="47"/>
      <c r="BH33" s="92">
        <f>IF(ISERROR(LARGE($T33:$AG33,COLUMNS($BH33:BH33))),0,LARGE($T33:$AG33,COLUMNS($BH33:BH33)))</f>
        <v>33</v>
      </c>
      <c r="BI33" s="92">
        <f>IF(ISERROR(LARGE($T33:$AG33,COLUMNS($BH33:BI33))),0,LARGE($T33:$AG33,COLUMNS($BH33:BI33)))</f>
        <v>1</v>
      </c>
      <c r="BJ33" s="92">
        <f>IF(ISERROR(LARGE($T33:$AG33,COLUMNS($BH33:BJ33))),0,LARGE($T33:$AG33,COLUMNS($BH33:BJ33)))</f>
        <v>0</v>
      </c>
      <c r="BK33" s="92">
        <f>IF(ISERROR(LARGE($T33:$AG33,COLUMNS($BH33:BK33))),0,LARGE($T33:$AG33,COLUMNS($BH33:BK33)))</f>
        <v>0</v>
      </c>
      <c r="BL33" s="92">
        <f>IF(ISERROR(LARGE($T33:$AG33,COLUMNS($BH33:BL33))),0,LARGE($T33:$AG33,COLUMNS($BH33:BL33)))</f>
        <v>0</v>
      </c>
      <c r="BM33" s="92">
        <f>IF(ISERROR(LARGE($T33:$AG33,COLUMNS($BH33:BM33))),0,LARGE($T33:$AG33,COLUMNS($BH33:BM33)))</f>
        <v>0</v>
      </c>
      <c r="BN33" s="111">
        <f>IF(ISERROR(LARGE($T33:$AG33,COLUMNS($BH33:BN33))),0,LARGE($T33:$AG33,COLUMNS($BH33:BN33)))</f>
        <v>0</v>
      </c>
      <c r="BO33" s="111">
        <f>IF(ISERROR(LARGE($T33:$AG33,COLUMNS($BH33:BO33))),0,LARGE($T33:$AG33,COLUMNS($BH33:BO33)))</f>
        <v>0</v>
      </c>
      <c r="BP33" s="111">
        <f>IF(ISERROR(LARGE($T33:$AG33,COLUMNS($BH33:BP33))),0,LARGE($T33:$AG33,COLUMNS($BH33:BP33)))</f>
        <v>0</v>
      </c>
      <c r="BQ33" s="111">
        <f>IF(ISERROR(LARGE($T33:$AG33,COLUMNS($BH33:BQ33))),0,LARGE($T33:$AG33,COLUMNS($BH33:BQ33)))</f>
        <v>0</v>
      </c>
      <c r="BR33" s="111">
        <f>IF(ISERROR(LARGE($T33:$AG33,COLUMNS($BH33:BR33))),0,LARGE($T33:$AG33,COLUMNS($BH33:BR33)))</f>
        <v>0</v>
      </c>
      <c r="BS33" s="111">
        <f>IF(ISERROR(LARGE($T33:$AG33,COLUMNS($BH33:BS33))),0,LARGE($T33:$AG33,COLUMNS($BH33:BS33)))</f>
        <v>0</v>
      </c>
      <c r="BT33" s="111">
        <f>IF(ISERROR(LARGE($T33:$AG33,COLUMNS($BH33:BT33))),0,LARGE($T33:$AG33,COLUMNS($BH33:BT33)))</f>
        <v>0</v>
      </c>
      <c r="BU33" s="111">
        <f>IF(ISERROR(LARGE($T33:$AG33,COLUMNS($BH33:BU33))),0,LARGE($T33:$AG33,COLUMNS($BH33:BU33)))</f>
        <v>0</v>
      </c>
      <c r="BV33" s="92"/>
      <c r="BW33" s="92">
        <f>IF(ISERROR(LARGE($AI33:$AS33,COLUMNS($BW33:BW33))),0,LARGE($AI33:$AS33,COLUMNS($BW33:BW33)))</f>
        <v>0</v>
      </c>
      <c r="BX33" s="92">
        <f>IF(ISERROR(LARGE($AI33:$AS33,COLUMNS($BW33:BX33))),0,LARGE($AI33:$AS33,COLUMNS($BW33:BX33)))</f>
        <v>0</v>
      </c>
      <c r="BY33" s="92">
        <f>IF(ISERROR(LARGE($AI33:$AS33,COLUMNS($BW33:BY33))),0,LARGE($AI33:$AS33,COLUMNS($BW33:BY33)))</f>
        <v>0</v>
      </c>
      <c r="BZ33" s="92">
        <f>IF(ISERROR(LARGE($AI33:$AS33,COLUMNS($BW33:BZ33))),0,LARGE($AI33:$AS33,COLUMNS($BW33:BZ33)))</f>
        <v>0</v>
      </c>
      <c r="CA33" s="111">
        <f>IF(ISERROR(LARGE($AI33:$AS33,COLUMNS($BW33:CA33))),0,LARGE($AI33:$AS33,COLUMNS($BW33:CA33)))</f>
        <v>0</v>
      </c>
      <c r="CB33" s="111">
        <f>IF(ISERROR(LARGE($AI33:$AS33,COLUMNS($BW33:CB33))),0,LARGE($AI33:$AS33,COLUMNS($BW33:CB33)))</f>
        <v>0</v>
      </c>
      <c r="CC33" s="111">
        <f>IF(ISERROR(LARGE($AI33:$AS33,COLUMNS($BW33:CC33))),0,LARGE($AI33:$AS33,COLUMNS($BW33:CC33)))</f>
        <v>0</v>
      </c>
      <c r="CD33" s="111">
        <f>IF(ISERROR(LARGE($AI33:$AS33,COLUMNS($BW33:CD33))),0,LARGE($AI33:$AS33,COLUMNS($BW33:CD33)))</f>
        <v>0</v>
      </c>
      <c r="CE33" s="111">
        <f>IF(ISERROR(LARGE($AI33:$AS33,COLUMNS($BW33:CE33))),0,LARGE($AI33:$AS33,COLUMNS($BW33:CE33)))</f>
        <v>0</v>
      </c>
      <c r="CF33" s="111">
        <f>IF(ISERROR(LARGE($AI33:$AS33,COLUMNS($BW33:CF33))),0,LARGE($AI33:$AS33,COLUMNS($BW33:CF33)))</f>
        <v>0</v>
      </c>
      <c r="CG33" s="111">
        <f>IF(ISERROR(LARGE($AI33:$AS33,COLUMNS($BW33:CG33))),0,LARGE($AI33:$AS33,COLUMNS($BW33:CG33)))</f>
        <v>0</v>
      </c>
      <c r="CH33" s="111">
        <f>IF(ISERROR(LARGE($AI33:$AS33,COLUMNS($BW33:CH33))),0,LARGE($AI33:$AS33,COLUMNS($BW33:CH33)))</f>
        <v>0</v>
      </c>
      <c r="CI33" s="111">
        <f>IF(ISERROR(LARGE($AI33:$AS33,COLUMNS($BW33:CI33))),0,LARGE($AI33:$AS33,COLUMNS($BW33:CI33)))</f>
        <v>0</v>
      </c>
      <c r="CJ33" s="111">
        <f>IF(ISERROR(LARGE($AI33:$AS33,COLUMNS($BW33:CJ33))),0,LARGE($AI33:$AS33,COLUMNS($BW33:CJ33)))</f>
        <v>0</v>
      </c>
      <c r="CK33" s="92"/>
      <c r="CL33" s="92">
        <f>IF(ISERROR(LARGE($AU33:$BE33,COLUMNS($CL33:CL33))),0,LARGE($AU33:$BE33,COLUMNS($CL33:CL33)))</f>
        <v>27</v>
      </c>
      <c r="CM33" s="92">
        <f>IF(ISERROR(LARGE($AU33:$BE33,COLUMNS($CL33:CM33))),0,LARGE($AU33:$BE33,COLUMNS($CL33:CM33)))</f>
        <v>26</v>
      </c>
      <c r="CN33" s="92">
        <f>IF(ISERROR(LARGE($AU33:$BE33,COLUMNS($CL33:CN33))),0,LARGE($AU33:$BE33,COLUMNS($CL33:CN33)))</f>
        <v>1</v>
      </c>
      <c r="CO33" s="92">
        <f>IF(ISERROR(LARGE($AU33:$BE33,COLUMNS($CL33:CO33))),0,LARGE($AU33:$BE33,COLUMNS($CL33:CO33)))</f>
        <v>0</v>
      </c>
      <c r="CP33" s="111">
        <f>IF(ISERROR(LARGE($AU33:$BE33,COLUMNS($CL33:CP33))),0,LARGE($AU33:$BE33,COLUMNS($CL33:CP33)))</f>
        <v>0</v>
      </c>
      <c r="CQ33" s="111">
        <f>IF(ISERROR(LARGE($AU33:$BE33,COLUMNS($CL33:CQ33))),0,LARGE($AU33:$BE33,COLUMNS($CL33:CQ33)))</f>
        <v>0</v>
      </c>
      <c r="CR33" s="111">
        <f>IF(ISERROR(LARGE($AU33:$BE33,COLUMNS($CL33:CR33))),0,LARGE($AU33:$BE33,COLUMNS($CL33:CR33)))</f>
        <v>0</v>
      </c>
      <c r="CS33" s="111">
        <f>IF(ISERROR(LARGE($AU33:$BE33,COLUMNS($CL33:CS33))),0,LARGE($AU33:$BE33,COLUMNS($CL33:CS33)))</f>
        <v>0</v>
      </c>
      <c r="CT33" s="111">
        <f>IF(ISERROR(LARGE($AU33:$BE33,COLUMNS($CL33:CT33))),0,LARGE($AU33:$BE33,COLUMNS($CL33:CT33)))</f>
        <v>0</v>
      </c>
      <c r="CU33" s="111">
        <f>IF(ISERROR(LARGE($AU33:$BE33,COLUMNS($CL33:CU33))),0,LARGE($AU33:$BE33,COLUMNS($CL33:CU33)))</f>
        <v>0</v>
      </c>
      <c r="CV33" s="111">
        <f>IF(ISERROR(LARGE($AU33:$BE33,COLUMNS($CL33:CV33))),0,LARGE($AU33:$BE33,COLUMNS($CL33:CV33)))</f>
        <v>0</v>
      </c>
      <c r="CW33" s="111">
        <f>IF(ISERROR(LARGE($AU33:$BE33,COLUMNS($CL33:CW33))),0,LARGE($AU33:$BE33,COLUMNS($CL33:CW33)))</f>
        <v>0</v>
      </c>
      <c r="CX33" s="111">
        <f>IF(ISERROR(LARGE($AU33:$BE33,COLUMNS($CL33:CX33))),0,LARGE($AU33:$BE33,COLUMNS($CL33:CX33)))</f>
        <v>0</v>
      </c>
      <c r="CY33" s="111">
        <f>IF(ISERROR(LARGE($AU33:$BE33,COLUMNS($CL33:CY33))),0,LARGE($AU33:$BE33,COLUMNS($CL33:CY33)))</f>
        <v>0</v>
      </c>
      <c r="DA33" s="113">
        <f>BH33</f>
        <v>33</v>
      </c>
      <c r="DB33" s="113">
        <f>BI33</f>
        <v>1</v>
      </c>
      <c r="DC33" s="113">
        <f>BJ33</f>
        <v>0</v>
      </c>
      <c r="DD33" s="113">
        <f>BK33</f>
        <v>0</v>
      </c>
      <c r="DE33" s="113">
        <f>BL33</f>
        <v>0</v>
      </c>
      <c r="DF33" s="113">
        <f>BM33</f>
        <v>0</v>
      </c>
      <c r="DG33">
        <f>BW33</f>
        <v>0</v>
      </c>
      <c r="DH33">
        <f>BX33</f>
        <v>0</v>
      </c>
      <c r="DI33">
        <f>BY33</f>
        <v>0</v>
      </c>
      <c r="DJ33">
        <f>BZ33</f>
        <v>0</v>
      </c>
      <c r="DK33">
        <f>CL33</f>
        <v>27</v>
      </c>
      <c r="DL33">
        <f>CM33</f>
        <v>26</v>
      </c>
      <c r="DM33">
        <f>CN33</f>
        <v>1</v>
      </c>
      <c r="DN33">
        <f>CO33</f>
        <v>0</v>
      </c>
      <c r="DP33">
        <f>LARGE($DA33:$DN33,COLUMNS($DP33:DP33))</f>
        <v>33</v>
      </c>
      <c r="DQ33">
        <f>LARGE($DA33:$DN33,COLUMNS($DP33:DQ33))</f>
        <v>27</v>
      </c>
      <c r="DR33">
        <f>LARGE($DA33:$DN33,COLUMNS($DP33:DR33))</f>
        <v>26</v>
      </c>
      <c r="DS33">
        <f>LARGE($DA33:$DN33,COLUMNS($DP33:DS33))</f>
        <v>1</v>
      </c>
      <c r="DT33">
        <f>LARGE($DA33:$DN33,COLUMNS($DP33:DT33))</f>
        <v>1</v>
      </c>
      <c r="DU33">
        <f>LARGE($DA33:$DN33,COLUMNS($DP33:DU33))</f>
        <v>0</v>
      </c>
      <c r="DV33">
        <f>LARGE($DA33:$DN33,COLUMNS($DP33:DV33))</f>
        <v>0</v>
      </c>
      <c r="DW33">
        <f>LARGE($DA33:$DN33,COLUMNS($DP33:DW33))</f>
        <v>0</v>
      </c>
      <c r="DX33">
        <f>LARGE($DA33:$DN33,COLUMNS($DP33:DX33))</f>
        <v>0</v>
      </c>
      <c r="DY33">
        <f>LARGE($DA33:$DN33,COLUMNS($DP33:DY33))</f>
        <v>0</v>
      </c>
      <c r="DZ33">
        <f>LARGE($DA33:$DN33,COLUMNS($DP33:DZ33))</f>
        <v>0</v>
      </c>
      <c r="EA33">
        <f>LARGE($DA33:$DN33,COLUMNS($DP33:EA33))</f>
        <v>0</v>
      </c>
      <c r="EB33">
        <f>LARGE($DA33:$DN33,COLUMNS($DP33:EB33))</f>
        <v>0</v>
      </c>
      <c r="EC33">
        <f>LARGE($DA33:$DN33,COLUMNS($DP33:EC33))</f>
        <v>0</v>
      </c>
      <c r="EE33">
        <f>BN33*0.75</f>
        <v>0</v>
      </c>
      <c r="EF33">
        <f>BO33*0.75</f>
        <v>0</v>
      </c>
      <c r="EG33">
        <f>BP33*0.75</f>
        <v>0</v>
      </c>
      <c r="EH33">
        <f>BQ33*0.75</f>
        <v>0</v>
      </c>
      <c r="EI33">
        <f>BR33*0.75</f>
        <v>0</v>
      </c>
      <c r="EJ33">
        <f>BS33*0.75</f>
        <v>0</v>
      </c>
      <c r="EK33">
        <f>BT33*0.75</f>
        <v>0</v>
      </c>
      <c r="EL33">
        <f>BU33*0.75</f>
        <v>0</v>
      </c>
      <c r="EM33">
        <f>CA33*0.75</f>
        <v>0</v>
      </c>
      <c r="EN33">
        <f>CB33*0.75</f>
        <v>0</v>
      </c>
      <c r="EO33">
        <f>CC33*0.75</f>
        <v>0</v>
      </c>
      <c r="EP33">
        <f>CD33*0.75</f>
        <v>0</v>
      </c>
      <c r="EQ33">
        <f>CE33*0.75</f>
        <v>0</v>
      </c>
      <c r="ER33">
        <f>CF33*0.75</f>
        <v>0</v>
      </c>
      <c r="ES33">
        <f>CG33*0.75</f>
        <v>0</v>
      </c>
      <c r="ET33">
        <f>CH33*0.75</f>
        <v>0</v>
      </c>
      <c r="EU33">
        <f>CI33*0.75</f>
        <v>0</v>
      </c>
      <c r="EV33">
        <f>CJ33*0.75</f>
        <v>0</v>
      </c>
      <c r="EW33">
        <f>CP33*0.75</f>
        <v>0</v>
      </c>
      <c r="EX33">
        <f>CQ33*0.75</f>
        <v>0</v>
      </c>
      <c r="EY33">
        <f>CR33*0.75</f>
        <v>0</v>
      </c>
      <c r="EZ33">
        <f>CS33*0.75</f>
        <v>0</v>
      </c>
      <c r="FA33">
        <f>CT33*0.75</f>
        <v>0</v>
      </c>
      <c r="FB33">
        <f>CU33*0.75</f>
        <v>0</v>
      </c>
      <c r="FC33">
        <f>CV33*0.75</f>
        <v>0</v>
      </c>
      <c r="FD33">
        <f>CW33*0.75</f>
        <v>0</v>
      </c>
      <c r="FE33">
        <f>CX33*0.75</f>
        <v>0</v>
      </c>
      <c r="FF33">
        <f>CY33*0.75</f>
        <v>0</v>
      </c>
      <c r="FH33">
        <f>LARGE($EE33:$FF33,COLUMNS($FH33:FH33))</f>
        <v>0</v>
      </c>
      <c r="FI33">
        <f>LARGE($EE33:$FF33,COLUMNS($FH33:FI33))</f>
        <v>0</v>
      </c>
      <c r="FJ33">
        <f>LARGE($EE33:$FF33,COLUMNS($FH33:FJ33))</f>
        <v>0</v>
      </c>
      <c r="FK33">
        <f>LARGE($EE33:$FF33,COLUMNS($FH33:FK33))</f>
        <v>0</v>
      </c>
      <c r="FL33">
        <f>LARGE($EE33:$FF33,COLUMNS($FH33:FL33))</f>
        <v>0</v>
      </c>
      <c r="FM33">
        <f>LARGE($EE33:$FF33,COLUMNS($FH33:FM33))</f>
        <v>0</v>
      </c>
      <c r="FN33">
        <f>LARGE($EE33:$FF33,COLUMNS($FH33:FN33))</f>
        <v>0</v>
      </c>
      <c r="FO33">
        <f>LARGE($EE33:$FF33,COLUMNS($FH33:FO33))</f>
        <v>0</v>
      </c>
      <c r="FP33">
        <f>LARGE($EE33:$FF33,COLUMNS($FH33:FP33))</f>
        <v>0</v>
      </c>
      <c r="FQ33">
        <f>LARGE($EE33:$FF33,COLUMNS($FH33:FQ33))</f>
        <v>0</v>
      </c>
      <c r="FS33">
        <f>DP33</f>
        <v>33</v>
      </c>
      <c r="FT33">
        <f>DQ33</f>
        <v>27</v>
      </c>
      <c r="FU33">
        <f>DR33</f>
        <v>26</v>
      </c>
      <c r="FV33">
        <f>DS33</f>
        <v>1</v>
      </c>
      <c r="FW33">
        <f>DT33</f>
        <v>1</v>
      </c>
      <c r="FX33">
        <f>DU33</f>
        <v>0</v>
      </c>
      <c r="FY33">
        <f>DV33</f>
        <v>0</v>
      </c>
      <c r="FZ33">
        <f>DW33</f>
        <v>0</v>
      </c>
      <c r="GA33">
        <f>DX33</f>
        <v>0</v>
      </c>
      <c r="GB33">
        <f>DY33</f>
        <v>0</v>
      </c>
      <c r="GC33">
        <f>DZ33</f>
        <v>0</v>
      </c>
      <c r="GD33">
        <f>EA33</f>
        <v>0</v>
      </c>
      <c r="GE33">
        <f>EB33</f>
        <v>0</v>
      </c>
      <c r="GF33">
        <f>EC33</f>
        <v>0</v>
      </c>
      <c r="GG33">
        <f>FH33</f>
        <v>0</v>
      </c>
      <c r="GH33">
        <f>FI33</f>
        <v>0</v>
      </c>
      <c r="GI33">
        <f>FJ33</f>
        <v>0</v>
      </c>
      <c r="GJ33">
        <f>FK33</f>
        <v>0</v>
      </c>
      <c r="GK33">
        <f>FL33</f>
        <v>0</v>
      </c>
      <c r="GL33">
        <f>FM33</f>
        <v>0</v>
      </c>
      <c r="GM33">
        <f>FN33</f>
        <v>0</v>
      </c>
      <c r="GN33">
        <f>FO33</f>
        <v>0</v>
      </c>
      <c r="GO33">
        <f>FP33</f>
        <v>0</v>
      </c>
      <c r="GP33">
        <f>FQ33</f>
        <v>0</v>
      </c>
      <c r="GR33">
        <f>LARGE($FS33:$GP33,COLUMNS($GR33:GR33))</f>
        <v>33</v>
      </c>
      <c r="GS33">
        <f>LARGE($FS33:$GP33,COLUMNS($GR33:GS33))</f>
        <v>27</v>
      </c>
      <c r="GT33">
        <f>LARGE($FS33:$GP33,COLUMNS($GR33:GT33))</f>
        <v>26</v>
      </c>
      <c r="GU33">
        <f>LARGE($FS33:$GP33,COLUMNS($GR33:GU33))</f>
        <v>1</v>
      </c>
      <c r="GV33">
        <f>LARGE($FS33:$GP33,COLUMNS($GR33:GV33))</f>
        <v>1</v>
      </c>
      <c r="GW33">
        <f>LARGE($FS33:$GP33,COLUMNS($GR33:GW33))</f>
        <v>0</v>
      </c>
      <c r="GX33">
        <f>LARGE($FS33:$GP33,COLUMNS($GR33:GX33))</f>
        <v>0</v>
      </c>
      <c r="GY33">
        <f>LARGE($FS33:$GP33,COLUMNS($GR33:GY33))</f>
        <v>0</v>
      </c>
      <c r="GZ33">
        <f>LARGE($FS33:$GP33,COLUMNS($GR33:GZ33))</f>
        <v>0</v>
      </c>
      <c r="HA33">
        <f>LARGE($FS33:$GP33,COLUMNS($GR33:HA33))</f>
        <v>0</v>
      </c>
      <c r="HB33">
        <f>LARGE($FS33:$GP33,COLUMNS($GR33:HB33))</f>
        <v>0</v>
      </c>
      <c r="HC33">
        <f>LARGE($FS33:$GP33,COLUMNS($GR33:HC33))</f>
        <v>0</v>
      </c>
      <c r="HD33">
        <f>LARGE($FS33:$GP33,COLUMNS($GR33:HD33))</f>
        <v>0</v>
      </c>
      <c r="HE33">
        <f>LARGE($FS33:$GP33,COLUMNS($GR33:HE33))</f>
        <v>0</v>
      </c>
    </row>
    <row r="34" spans="1:213" ht="15" customHeight="1">
      <c r="A34" s="11" t="s">
        <v>418</v>
      </c>
      <c r="B34" s="120">
        <f>COUNTIF(T34:BE34,"&gt;0")</f>
        <v>3</v>
      </c>
      <c r="C34" s="35">
        <f>SUM(T34:BE34)</f>
        <v>56</v>
      </c>
      <c r="D34" s="123">
        <f>SUM(_xlfn.DROP(GR34:HE34,,(D$2-14)))</f>
        <v>56</v>
      </c>
      <c r="E34" s="38">
        <f>C34/B34</f>
        <v>18.666666666666668</v>
      </c>
      <c r="F34" s="122">
        <f>COUNTIF(T34:BG34,110)</f>
        <v>0</v>
      </c>
      <c r="G34" s="38"/>
      <c r="H34" s="110">
        <f>COUNTIF(T34:AG34,"&gt;0")</f>
        <v>1</v>
      </c>
      <c r="I34" s="62">
        <f>SUM(BH34:BM34)</f>
        <v>15</v>
      </c>
      <c r="J34" s="110">
        <f>COUNTIF(AI34:AS34,"&gt;0")</f>
        <v>2</v>
      </c>
      <c r="K34" s="62">
        <f>SUM(BW34:BZ34)</f>
        <v>41</v>
      </c>
      <c r="L34" s="110">
        <f>COUNTIF(AU34:BE34,"&gt;0")</f>
        <v>0</v>
      </c>
      <c r="M34" s="109">
        <f>SUM(CL34:CO34)</f>
        <v>0</v>
      </c>
      <c r="N34" s="110">
        <f>28-COUNTIF(EE34:FF34,0)</f>
        <v>0</v>
      </c>
      <c r="O34" s="109">
        <f>SUM(EE34:FF34)</f>
        <v>0</v>
      </c>
      <c r="P34" s="20">
        <f>IF(MIN(H34,6)+MIN(J34,4)+MIN(L34,4)&gt;=D$2,0,D$2-MIN(H34,6)-MIN(J34,4)-MIN(L34,4))</f>
        <v>3</v>
      </c>
      <c r="Q34" s="20">
        <f>SUM(_xlfn.DROP(FG34:FQ34,,(-10+P34)))</f>
        <v>0</v>
      </c>
      <c r="R34" s="20"/>
      <c r="S34" s="20"/>
      <c r="T34" s="78"/>
      <c r="U34" s="81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>
        <v>15</v>
      </c>
      <c r="AG34" s="78"/>
      <c r="AH34" s="78"/>
      <c r="AI34" s="78"/>
      <c r="AJ34" s="78"/>
      <c r="AK34" s="78"/>
      <c r="AL34" s="78"/>
      <c r="AM34" s="78"/>
      <c r="AN34" s="78">
        <v>35</v>
      </c>
      <c r="AP34" s="78"/>
      <c r="AQ34" s="78"/>
      <c r="AS34" s="78">
        <v>6</v>
      </c>
      <c r="AT34" s="78"/>
      <c r="AU34" s="47"/>
      <c r="AV34" s="47"/>
      <c r="AW34" s="79"/>
      <c r="AX34" s="79"/>
      <c r="AY34" s="79"/>
      <c r="AZ34" s="79"/>
      <c r="BA34" s="79"/>
      <c r="BB34" s="47"/>
      <c r="BC34" s="47"/>
      <c r="BD34" s="47"/>
      <c r="BE34" s="47"/>
      <c r="BF34" s="47"/>
      <c r="BG34" s="47"/>
      <c r="BH34" s="92">
        <f>IF(ISERROR(LARGE($T34:$AG34,COLUMNS($BH34:BH34))),0,LARGE($T34:$AG34,COLUMNS($BH34:BH34)))</f>
        <v>15</v>
      </c>
      <c r="BI34" s="92">
        <f>IF(ISERROR(LARGE($T34:$AG34,COLUMNS($BH34:BI34))),0,LARGE($T34:$AG34,COLUMNS($BH34:BI34)))</f>
        <v>0</v>
      </c>
      <c r="BJ34" s="92">
        <f>IF(ISERROR(LARGE($T34:$AG34,COLUMNS($BH34:BJ34))),0,LARGE($T34:$AG34,COLUMNS($BH34:BJ34)))</f>
        <v>0</v>
      </c>
      <c r="BK34" s="92">
        <f>IF(ISERROR(LARGE($T34:$AG34,COLUMNS($BH34:BK34))),0,LARGE($T34:$AG34,COLUMNS($BH34:BK34)))</f>
        <v>0</v>
      </c>
      <c r="BL34" s="92">
        <f>IF(ISERROR(LARGE($T34:$AG34,COLUMNS($BH34:BL34))),0,LARGE($T34:$AG34,COLUMNS($BH34:BL34)))</f>
        <v>0</v>
      </c>
      <c r="BM34" s="92">
        <f>IF(ISERROR(LARGE($T34:$AG34,COLUMNS($BH34:BM34))),0,LARGE($T34:$AG34,COLUMNS($BH34:BM34)))</f>
        <v>0</v>
      </c>
      <c r="BN34" s="111">
        <f>IF(ISERROR(LARGE($T34:$AG34,COLUMNS($BH34:BN34))),0,LARGE($T34:$AG34,COLUMNS($BH34:BN34)))</f>
        <v>0</v>
      </c>
      <c r="BO34" s="111">
        <f>IF(ISERROR(LARGE($T34:$AG34,COLUMNS($BH34:BO34))),0,LARGE($T34:$AG34,COLUMNS($BH34:BO34)))</f>
        <v>0</v>
      </c>
      <c r="BP34" s="111">
        <f>IF(ISERROR(LARGE($T34:$AG34,COLUMNS($BH34:BP34))),0,LARGE($T34:$AG34,COLUMNS($BH34:BP34)))</f>
        <v>0</v>
      </c>
      <c r="BQ34" s="111">
        <f>IF(ISERROR(LARGE($T34:$AG34,COLUMNS($BH34:BQ34))),0,LARGE($T34:$AG34,COLUMNS($BH34:BQ34)))</f>
        <v>0</v>
      </c>
      <c r="BR34" s="111">
        <f>IF(ISERROR(LARGE($T34:$AG34,COLUMNS($BH34:BR34))),0,LARGE($T34:$AG34,COLUMNS($BH34:BR34)))</f>
        <v>0</v>
      </c>
      <c r="BS34" s="111">
        <f>IF(ISERROR(LARGE($T34:$AG34,COLUMNS($BH34:BS34))),0,LARGE($T34:$AG34,COLUMNS($BH34:BS34)))</f>
        <v>0</v>
      </c>
      <c r="BT34" s="111">
        <f>IF(ISERROR(LARGE($T34:$AG34,COLUMNS($BH34:BT34))),0,LARGE($T34:$AG34,COLUMNS($BH34:BT34)))</f>
        <v>0</v>
      </c>
      <c r="BU34" s="111">
        <f>IF(ISERROR(LARGE($T34:$AG34,COLUMNS($BH34:BU34))),0,LARGE($T34:$AG34,COLUMNS($BH34:BU34)))</f>
        <v>0</v>
      </c>
      <c r="BV34" s="92"/>
      <c r="BW34" s="92">
        <f>IF(ISERROR(LARGE($AI34:$AS34,COLUMNS($BW34:BW34))),0,LARGE($AI34:$AS34,COLUMNS($BW34:BW34)))</f>
        <v>35</v>
      </c>
      <c r="BX34" s="92">
        <f>IF(ISERROR(LARGE($AI34:$AS34,COLUMNS($BW34:BX34))),0,LARGE($AI34:$AS34,COLUMNS($BW34:BX34)))</f>
        <v>6</v>
      </c>
      <c r="BY34" s="92">
        <f>IF(ISERROR(LARGE($AI34:$AS34,COLUMNS($BW34:BY34))),0,LARGE($AI34:$AS34,COLUMNS($BW34:BY34)))</f>
        <v>0</v>
      </c>
      <c r="BZ34" s="92">
        <f>IF(ISERROR(LARGE($AI34:$AS34,COLUMNS($BW34:BZ34))),0,LARGE($AI34:$AS34,COLUMNS($BW34:BZ34)))</f>
        <v>0</v>
      </c>
      <c r="CA34" s="111">
        <f>IF(ISERROR(LARGE($AI34:$AS34,COLUMNS($BW34:CA34))),0,LARGE($AI34:$AS34,COLUMNS($BW34:CA34)))</f>
        <v>0</v>
      </c>
      <c r="CB34" s="111">
        <f>IF(ISERROR(LARGE($AI34:$AS34,COLUMNS($BW34:CB34))),0,LARGE($AI34:$AS34,COLUMNS($BW34:CB34)))</f>
        <v>0</v>
      </c>
      <c r="CC34" s="111">
        <f>IF(ISERROR(LARGE($AI34:$AS34,COLUMNS($BW34:CC34))),0,LARGE($AI34:$AS34,COLUMNS($BW34:CC34)))</f>
        <v>0</v>
      </c>
      <c r="CD34" s="111">
        <f>IF(ISERROR(LARGE($AI34:$AS34,COLUMNS($BW34:CD34))),0,LARGE($AI34:$AS34,COLUMNS($BW34:CD34)))</f>
        <v>0</v>
      </c>
      <c r="CE34" s="111">
        <f>IF(ISERROR(LARGE($AI34:$AS34,COLUMNS($BW34:CE34))),0,LARGE($AI34:$AS34,COLUMNS($BW34:CE34)))</f>
        <v>0</v>
      </c>
      <c r="CF34" s="111">
        <f>IF(ISERROR(LARGE($AI34:$AS34,COLUMNS($BW34:CF34))),0,LARGE($AI34:$AS34,COLUMNS($BW34:CF34)))</f>
        <v>0</v>
      </c>
      <c r="CG34" s="111">
        <f>IF(ISERROR(LARGE($AI34:$AS34,COLUMNS($BW34:CG34))),0,LARGE($AI34:$AS34,COLUMNS($BW34:CG34)))</f>
        <v>0</v>
      </c>
      <c r="CH34" s="111">
        <f>IF(ISERROR(LARGE($AI34:$AS34,COLUMNS($BW34:CH34))),0,LARGE($AI34:$AS34,COLUMNS($BW34:CH34)))</f>
        <v>0</v>
      </c>
      <c r="CI34" s="111">
        <f>IF(ISERROR(LARGE($AI34:$AS34,COLUMNS($BW34:CI34))),0,LARGE($AI34:$AS34,COLUMNS($BW34:CI34)))</f>
        <v>0</v>
      </c>
      <c r="CJ34" s="111">
        <f>IF(ISERROR(LARGE($AI34:$AS34,COLUMNS($BW34:CJ34))),0,LARGE($AI34:$AS34,COLUMNS($BW34:CJ34)))</f>
        <v>0</v>
      </c>
      <c r="CK34" s="92"/>
      <c r="CL34" s="92">
        <f>IF(ISERROR(LARGE($AU34:$BE34,COLUMNS($CL34:CL34))),0,LARGE($AU34:$BE34,COLUMNS($CL34:CL34)))</f>
        <v>0</v>
      </c>
      <c r="CM34" s="92">
        <f>IF(ISERROR(LARGE($AU34:$BE34,COLUMNS($CL34:CM34))),0,LARGE($AU34:$BE34,COLUMNS($CL34:CM34)))</f>
        <v>0</v>
      </c>
      <c r="CN34" s="92">
        <f>IF(ISERROR(LARGE($AU34:$BE34,COLUMNS($CL34:CN34))),0,LARGE($AU34:$BE34,COLUMNS($CL34:CN34)))</f>
        <v>0</v>
      </c>
      <c r="CO34" s="92">
        <f>IF(ISERROR(LARGE($AU34:$BE34,COLUMNS($CL34:CO34))),0,LARGE($AU34:$BE34,COLUMNS($CL34:CO34)))</f>
        <v>0</v>
      </c>
      <c r="CP34" s="111">
        <f>IF(ISERROR(LARGE($AU34:$BE34,COLUMNS($CL34:CP34))),0,LARGE($AU34:$BE34,COLUMNS($CL34:CP34)))</f>
        <v>0</v>
      </c>
      <c r="CQ34" s="111">
        <f>IF(ISERROR(LARGE($AU34:$BE34,COLUMNS($CL34:CQ34))),0,LARGE($AU34:$BE34,COLUMNS($CL34:CQ34)))</f>
        <v>0</v>
      </c>
      <c r="CR34" s="111">
        <f>IF(ISERROR(LARGE($AU34:$BE34,COLUMNS($CL34:CR34))),0,LARGE($AU34:$BE34,COLUMNS($CL34:CR34)))</f>
        <v>0</v>
      </c>
      <c r="CS34" s="111">
        <f>IF(ISERROR(LARGE($AU34:$BE34,COLUMNS($CL34:CS34))),0,LARGE($AU34:$BE34,COLUMNS($CL34:CS34)))</f>
        <v>0</v>
      </c>
      <c r="CT34" s="111">
        <f>IF(ISERROR(LARGE($AU34:$BE34,COLUMNS($CL34:CT34))),0,LARGE($AU34:$BE34,COLUMNS($CL34:CT34)))</f>
        <v>0</v>
      </c>
      <c r="CU34" s="111">
        <f>IF(ISERROR(LARGE($AU34:$BE34,COLUMNS($CL34:CU34))),0,LARGE($AU34:$BE34,COLUMNS($CL34:CU34)))</f>
        <v>0</v>
      </c>
      <c r="CV34" s="111">
        <f>IF(ISERROR(LARGE($AU34:$BE34,COLUMNS($CL34:CV34))),0,LARGE($AU34:$BE34,COLUMNS($CL34:CV34)))</f>
        <v>0</v>
      </c>
      <c r="CW34" s="111">
        <f>IF(ISERROR(LARGE($AU34:$BE34,COLUMNS($CL34:CW34))),0,LARGE($AU34:$BE34,COLUMNS($CL34:CW34)))</f>
        <v>0</v>
      </c>
      <c r="CX34" s="111">
        <f>IF(ISERROR(LARGE($AU34:$BE34,COLUMNS($CL34:CX34))),0,LARGE($AU34:$BE34,COLUMNS($CL34:CX34)))</f>
        <v>0</v>
      </c>
      <c r="CY34" s="111">
        <f>IF(ISERROR(LARGE($AU34:$BE34,COLUMNS($CL34:CY34))),0,LARGE($AU34:$BE34,COLUMNS($CL34:CY34)))</f>
        <v>0</v>
      </c>
      <c r="DA34" s="113">
        <f>BH34</f>
        <v>15</v>
      </c>
      <c r="DB34" s="113">
        <f>BI34</f>
        <v>0</v>
      </c>
      <c r="DC34" s="113">
        <f>BJ34</f>
        <v>0</v>
      </c>
      <c r="DD34" s="113">
        <f>BK34</f>
        <v>0</v>
      </c>
      <c r="DE34" s="113">
        <f>BL34</f>
        <v>0</v>
      </c>
      <c r="DF34" s="113">
        <f>BM34</f>
        <v>0</v>
      </c>
      <c r="DG34">
        <f>BW34</f>
        <v>35</v>
      </c>
      <c r="DH34">
        <f>BX34</f>
        <v>6</v>
      </c>
      <c r="DI34">
        <f>BY34</f>
        <v>0</v>
      </c>
      <c r="DJ34">
        <f>BZ34</f>
        <v>0</v>
      </c>
      <c r="DK34">
        <f>CL34</f>
        <v>0</v>
      </c>
      <c r="DL34">
        <f>CM34</f>
        <v>0</v>
      </c>
      <c r="DM34">
        <f>CN34</f>
        <v>0</v>
      </c>
      <c r="DN34">
        <f>CO34</f>
        <v>0</v>
      </c>
      <c r="DP34">
        <f>LARGE($DA34:$DN34,COLUMNS($DP34:DP34))</f>
        <v>35</v>
      </c>
      <c r="DQ34">
        <f>LARGE($DA34:$DN34,COLUMNS($DP34:DQ34))</f>
        <v>15</v>
      </c>
      <c r="DR34">
        <f>LARGE($DA34:$DN34,COLUMNS($DP34:DR34))</f>
        <v>6</v>
      </c>
      <c r="DS34">
        <f>LARGE($DA34:$DN34,COLUMNS($DP34:DS34))</f>
        <v>0</v>
      </c>
      <c r="DT34">
        <f>LARGE($DA34:$DN34,COLUMNS($DP34:DT34))</f>
        <v>0</v>
      </c>
      <c r="DU34">
        <f>LARGE($DA34:$DN34,COLUMNS($DP34:DU34))</f>
        <v>0</v>
      </c>
      <c r="DV34">
        <f>LARGE($DA34:$DN34,COLUMNS($DP34:DV34))</f>
        <v>0</v>
      </c>
      <c r="DW34">
        <f>LARGE($DA34:$DN34,COLUMNS($DP34:DW34))</f>
        <v>0</v>
      </c>
      <c r="DX34">
        <f>LARGE($DA34:$DN34,COLUMNS($DP34:DX34))</f>
        <v>0</v>
      </c>
      <c r="DY34">
        <f>LARGE($DA34:$DN34,COLUMNS($DP34:DY34))</f>
        <v>0</v>
      </c>
      <c r="DZ34">
        <f>LARGE($DA34:$DN34,COLUMNS($DP34:DZ34))</f>
        <v>0</v>
      </c>
      <c r="EA34">
        <f>LARGE($DA34:$DN34,COLUMNS($DP34:EA34))</f>
        <v>0</v>
      </c>
      <c r="EB34">
        <f>LARGE($DA34:$DN34,COLUMNS($DP34:EB34))</f>
        <v>0</v>
      </c>
      <c r="EC34">
        <f>LARGE($DA34:$DN34,COLUMNS($DP34:EC34))</f>
        <v>0</v>
      </c>
      <c r="EE34">
        <f>BN34*0.75</f>
        <v>0</v>
      </c>
      <c r="EF34">
        <f>BO34*0.75</f>
        <v>0</v>
      </c>
      <c r="EG34">
        <f>BP34*0.75</f>
        <v>0</v>
      </c>
      <c r="EH34">
        <f>BQ34*0.75</f>
        <v>0</v>
      </c>
      <c r="EI34">
        <f>BR34*0.75</f>
        <v>0</v>
      </c>
      <c r="EJ34">
        <f>BS34*0.75</f>
        <v>0</v>
      </c>
      <c r="EK34">
        <f>BT34*0.75</f>
        <v>0</v>
      </c>
      <c r="EL34">
        <f>BU34*0.75</f>
        <v>0</v>
      </c>
      <c r="EM34">
        <f>CA34*0.75</f>
        <v>0</v>
      </c>
      <c r="EN34">
        <f>CB34*0.75</f>
        <v>0</v>
      </c>
      <c r="EO34">
        <f>CC34*0.75</f>
        <v>0</v>
      </c>
      <c r="EP34">
        <f>CD34*0.75</f>
        <v>0</v>
      </c>
      <c r="EQ34">
        <f>CE34*0.75</f>
        <v>0</v>
      </c>
      <c r="ER34">
        <f>CF34*0.75</f>
        <v>0</v>
      </c>
      <c r="ES34">
        <f>CG34*0.75</f>
        <v>0</v>
      </c>
      <c r="ET34">
        <f>CH34*0.75</f>
        <v>0</v>
      </c>
      <c r="EU34">
        <f>CI34*0.75</f>
        <v>0</v>
      </c>
      <c r="EV34">
        <f>CJ34*0.75</f>
        <v>0</v>
      </c>
      <c r="EW34">
        <f>CP34*0.75</f>
        <v>0</v>
      </c>
      <c r="EX34">
        <f>CQ34*0.75</f>
        <v>0</v>
      </c>
      <c r="EY34">
        <f>CR34*0.75</f>
        <v>0</v>
      </c>
      <c r="EZ34">
        <f>CS34*0.75</f>
        <v>0</v>
      </c>
      <c r="FA34">
        <f>CT34*0.75</f>
        <v>0</v>
      </c>
      <c r="FB34">
        <f>CU34*0.75</f>
        <v>0</v>
      </c>
      <c r="FC34">
        <f>CV34*0.75</f>
        <v>0</v>
      </c>
      <c r="FD34">
        <f>CW34*0.75</f>
        <v>0</v>
      </c>
      <c r="FE34">
        <f>CX34*0.75</f>
        <v>0</v>
      </c>
      <c r="FF34">
        <f>CY34*0.75</f>
        <v>0</v>
      </c>
      <c r="FH34">
        <f>LARGE($EE34:$FF34,COLUMNS($FH34:FH34))</f>
        <v>0</v>
      </c>
      <c r="FI34">
        <f>LARGE($EE34:$FF34,COLUMNS($FH34:FI34))</f>
        <v>0</v>
      </c>
      <c r="FJ34">
        <f>LARGE($EE34:$FF34,COLUMNS($FH34:FJ34))</f>
        <v>0</v>
      </c>
      <c r="FK34">
        <f>LARGE($EE34:$FF34,COLUMNS($FH34:FK34))</f>
        <v>0</v>
      </c>
      <c r="FL34">
        <f>LARGE($EE34:$FF34,COLUMNS($FH34:FL34))</f>
        <v>0</v>
      </c>
      <c r="FM34">
        <f>LARGE($EE34:$FF34,COLUMNS($FH34:FM34))</f>
        <v>0</v>
      </c>
      <c r="FN34">
        <f>LARGE($EE34:$FF34,COLUMNS($FH34:FN34))</f>
        <v>0</v>
      </c>
      <c r="FO34">
        <f>LARGE($EE34:$FF34,COLUMNS($FH34:FO34))</f>
        <v>0</v>
      </c>
      <c r="FP34">
        <f>LARGE($EE34:$FF34,COLUMNS($FH34:FP34))</f>
        <v>0</v>
      </c>
      <c r="FQ34">
        <f>LARGE($EE34:$FF34,COLUMNS($FH34:FQ34))</f>
        <v>0</v>
      </c>
      <c r="FS34">
        <f>DP34</f>
        <v>35</v>
      </c>
      <c r="FT34">
        <f>DQ34</f>
        <v>15</v>
      </c>
      <c r="FU34">
        <f>DR34</f>
        <v>6</v>
      </c>
      <c r="FV34">
        <f>DS34</f>
        <v>0</v>
      </c>
      <c r="FW34">
        <f>DT34</f>
        <v>0</v>
      </c>
      <c r="FX34">
        <f>DU34</f>
        <v>0</v>
      </c>
      <c r="FY34">
        <f>DV34</f>
        <v>0</v>
      </c>
      <c r="FZ34">
        <f>DW34</f>
        <v>0</v>
      </c>
      <c r="GA34">
        <f>DX34</f>
        <v>0</v>
      </c>
      <c r="GB34">
        <f>DY34</f>
        <v>0</v>
      </c>
      <c r="GC34">
        <f>DZ34</f>
        <v>0</v>
      </c>
      <c r="GD34">
        <f>EA34</f>
        <v>0</v>
      </c>
      <c r="GE34">
        <f>EB34</f>
        <v>0</v>
      </c>
      <c r="GF34">
        <f>EC34</f>
        <v>0</v>
      </c>
      <c r="GG34">
        <f>FH34</f>
        <v>0</v>
      </c>
      <c r="GH34">
        <f>FI34</f>
        <v>0</v>
      </c>
      <c r="GI34">
        <f>FJ34</f>
        <v>0</v>
      </c>
      <c r="GJ34">
        <f>FK34</f>
        <v>0</v>
      </c>
      <c r="GK34">
        <f>FL34</f>
        <v>0</v>
      </c>
      <c r="GL34">
        <f>FM34</f>
        <v>0</v>
      </c>
      <c r="GM34">
        <f>FN34</f>
        <v>0</v>
      </c>
      <c r="GN34">
        <f>FO34</f>
        <v>0</v>
      </c>
      <c r="GO34">
        <f>FP34</f>
        <v>0</v>
      </c>
      <c r="GP34">
        <f>FQ34</f>
        <v>0</v>
      </c>
      <c r="GR34">
        <f>LARGE($FS34:$GP34,COLUMNS($GR34:GR34))</f>
        <v>35</v>
      </c>
      <c r="GS34">
        <f>LARGE($FS34:$GP34,COLUMNS($GR34:GS34))</f>
        <v>15</v>
      </c>
      <c r="GT34">
        <f>LARGE($FS34:$GP34,COLUMNS($GR34:GT34))</f>
        <v>6</v>
      </c>
      <c r="GU34">
        <f>LARGE($FS34:$GP34,COLUMNS($GR34:GU34))</f>
        <v>0</v>
      </c>
      <c r="GV34">
        <f>LARGE($FS34:$GP34,COLUMNS($GR34:GV34))</f>
        <v>0</v>
      </c>
      <c r="GW34">
        <f>LARGE($FS34:$GP34,COLUMNS($GR34:GW34))</f>
        <v>0</v>
      </c>
      <c r="GX34">
        <f>LARGE($FS34:$GP34,COLUMNS($GR34:GX34))</f>
        <v>0</v>
      </c>
      <c r="GY34">
        <f>LARGE($FS34:$GP34,COLUMNS($GR34:GY34))</f>
        <v>0</v>
      </c>
      <c r="GZ34">
        <f>LARGE($FS34:$GP34,COLUMNS($GR34:GZ34))</f>
        <v>0</v>
      </c>
      <c r="HA34">
        <f>LARGE($FS34:$GP34,COLUMNS($GR34:HA34))</f>
        <v>0</v>
      </c>
      <c r="HB34">
        <f>LARGE($FS34:$GP34,COLUMNS($GR34:HB34))</f>
        <v>0</v>
      </c>
      <c r="HC34">
        <f>LARGE($FS34:$GP34,COLUMNS($GR34:HC34))</f>
        <v>0</v>
      </c>
      <c r="HD34">
        <f>LARGE($FS34:$GP34,COLUMNS($GR34:HD34))</f>
        <v>0</v>
      </c>
      <c r="HE34">
        <f>LARGE($FS34:$GP34,COLUMNS($GR34:HE34))</f>
        <v>0</v>
      </c>
    </row>
    <row r="35" spans="1:213" ht="15" customHeight="1">
      <c r="A35" s="11" t="s">
        <v>134</v>
      </c>
      <c r="B35" s="120">
        <f>COUNTIF(T35:BE35,"&gt;0")</f>
        <v>1</v>
      </c>
      <c r="C35" s="35">
        <f>SUM(T35:BE35)</f>
        <v>51</v>
      </c>
      <c r="D35" s="123">
        <f>SUM(_xlfn.DROP(GR35:HE35,,(D$2-14)))</f>
        <v>51</v>
      </c>
      <c r="E35" s="38">
        <f>C35/B35</f>
        <v>51</v>
      </c>
      <c r="F35" s="122">
        <f>COUNTIF(T35:BG35,110)</f>
        <v>0</v>
      </c>
      <c r="G35" s="38"/>
      <c r="H35" s="110">
        <f>COUNTIF(T35:AG35,"&gt;0")</f>
        <v>0</v>
      </c>
      <c r="I35" s="62">
        <f>SUM(BH35:BM35)</f>
        <v>0</v>
      </c>
      <c r="J35" s="110">
        <f>COUNTIF(AI35:AS35,"&gt;0")</f>
        <v>1</v>
      </c>
      <c r="K35" s="62">
        <f>SUM(BW35:BZ35)</f>
        <v>51</v>
      </c>
      <c r="L35" s="110">
        <f>COUNTIF(AU35:BE35,"&gt;0")</f>
        <v>0</v>
      </c>
      <c r="M35" s="109">
        <f>SUM(CL35:CO35)</f>
        <v>0</v>
      </c>
      <c r="N35" s="110">
        <f>28-COUNTIF(EE35:FF35,0)</f>
        <v>0</v>
      </c>
      <c r="O35" s="109">
        <f>SUM(EE35:FF35)</f>
        <v>0</v>
      </c>
      <c r="P35" s="20">
        <f>IF(MIN(H35,6)+MIN(J35,4)+MIN(L35,4)&gt;=D$2,0,D$2-MIN(H35,6)-MIN(J35,4)-MIN(L35,4))</f>
        <v>5</v>
      </c>
      <c r="Q35" s="20">
        <f>SUM(_xlfn.DROP(FG35:FQ35,,(-10+P35)))</f>
        <v>0</v>
      </c>
      <c r="R35" s="20"/>
      <c r="S35" s="20"/>
      <c r="T35" s="78"/>
      <c r="U35" s="100"/>
      <c r="V35" s="78"/>
      <c r="W35" s="69"/>
      <c r="X35" s="100"/>
      <c r="Y35" s="37"/>
      <c r="Z35" s="37"/>
      <c r="AA35" s="37"/>
      <c r="AB35" s="78"/>
      <c r="AC35" s="78"/>
      <c r="AD35" s="78"/>
      <c r="AE35" s="78"/>
      <c r="AF35" s="78" t="s">
        <v>419</v>
      </c>
      <c r="AG35" s="78"/>
      <c r="AH35" s="78"/>
      <c r="AI35" s="78"/>
      <c r="AJ35" s="78"/>
      <c r="AK35" s="78"/>
      <c r="AL35" s="78"/>
      <c r="AM35" s="78"/>
      <c r="AN35" s="49"/>
      <c r="AP35" s="78"/>
      <c r="AQ35" s="78"/>
      <c r="AS35" s="78">
        <v>51</v>
      </c>
      <c r="AT35" s="78"/>
      <c r="AU35" s="78"/>
      <c r="AV35" s="78"/>
      <c r="AW35" s="78"/>
      <c r="AX35" s="78"/>
      <c r="AY35" s="79"/>
      <c r="AZ35" s="79"/>
      <c r="BA35" s="79"/>
      <c r="BB35" s="47"/>
      <c r="BC35" s="47"/>
      <c r="BD35" s="47"/>
      <c r="BE35" s="47"/>
      <c r="BF35" s="47"/>
      <c r="BG35" s="47"/>
      <c r="BH35" s="92">
        <f>IF(ISERROR(LARGE($T35:$AG35,COLUMNS($BH35:BH35))),0,LARGE($T35:$AG35,COLUMNS($BH35:BH35)))</f>
        <v>0</v>
      </c>
      <c r="BI35" s="92">
        <f>IF(ISERROR(LARGE($T35:$AG35,COLUMNS($BH35:BI35))),0,LARGE($T35:$AG35,COLUMNS($BH35:BI35)))</f>
        <v>0</v>
      </c>
      <c r="BJ35" s="92">
        <f>IF(ISERROR(LARGE($T35:$AG35,COLUMNS($BH35:BJ35))),0,LARGE($T35:$AG35,COLUMNS($BH35:BJ35)))</f>
        <v>0</v>
      </c>
      <c r="BK35" s="92">
        <f>IF(ISERROR(LARGE($T35:$AG35,COLUMNS($BH35:BK35))),0,LARGE($T35:$AG35,COLUMNS($BH35:BK35)))</f>
        <v>0</v>
      </c>
      <c r="BL35" s="92">
        <f>IF(ISERROR(LARGE($T35:$AG35,COLUMNS($BH35:BL35))),0,LARGE($T35:$AG35,COLUMNS($BH35:BL35)))</f>
        <v>0</v>
      </c>
      <c r="BM35" s="92">
        <f>IF(ISERROR(LARGE($T35:$AG35,COLUMNS($BH35:BM35))),0,LARGE($T35:$AG35,COLUMNS($BH35:BM35)))</f>
        <v>0</v>
      </c>
      <c r="BN35" s="111">
        <f>IF(ISERROR(LARGE($T35:$AG35,COLUMNS($BH35:BN35))),0,LARGE($T35:$AG35,COLUMNS($BH35:BN35)))</f>
        <v>0</v>
      </c>
      <c r="BO35" s="111">
        <f>IF(ISERROR(LARGE($T35:$AG35,COLUMNS($BH35:BO35))),0,LARGE($T35:$AG35,COLUMNS($BH35:BO35)))</f>
        <v>0</v>
      </c>
      <c r="BP35" s="111">
        <f>IF(ISERROR(LARGE($T35:$AG35,COLUMNS($BH35:BP35))),0,LARGE($T35:$AG35,COLUMNS($BH35:BP35)))</f>
        <v>0</v>
      </c>
      <c r="BQ35" s="111">
        <f>IF(ISERROR(LARGE($T35:$AG35,COLUMNS($BH35:BQ35))),0,LARGE($T35:$AG35,COLUMNS($BH35:BQ35)))</f>
        <v>0</v>
      </c>
      <c r="BR35" s="111">
        <f>IF(ISERROR(LARGE($T35:$AG35,COLUMNS($BH35:BR35))),0,LARGE($T35:$AG35,COLUMNS($BH35:BR35)))</f>
        <v>0</v>
      </c>
      <c r="BS35" s="111">
        <f>IF(ISERROR(LARGE($T35:$AG35,COLUMNS($BH35:BS35))),0,LARGE($T35:$AG35,COLUMNS($BH35:BS35)))</f>
        <v>0</v>
      </c>
      <c r="BT35" s="111">
        <f>IF(ISERROR(LARGE($T35:$AG35,COLUMNS($BH35:BT35))),0,LARGE($T35:$AG35,COLUMNS($BH35:BT35)))</f>
        <v>0</v>
      </c>
      <c r="BU35" s="111">
        <f>IF(ISERROR(LARGE($T35:$AG35,COLUMNS($BH35:BU35))),0,LARGE($T35:$AG35,COLUMNS($BH35:BU35)))</f>
        <v>0</v>
      </c>
      <c r="BV35" s="92"/>
      <c r="BW35" s="92">
        <f>IF(ISERROR(LARGE($AI35:$AS35,COLUMNS($BW35:BW35))),0,LARGE($AI35:$AS35,COLUMNS($BW35:BW35)))</f>
        <v>51</v>
      </c>
      <c r="BX35" s="92">
        <f>IF(ISERROR(LARGE($AI35:$AS35,COLUMNS($BW35:BX35))),0,LARGE($AI35:$AS35,COLUMNS($BW35:BX35)))</f>
        <v>0</v>
      </c>
      <c r="BY35" s="92">
        <f>IF(ISERROR(LARGE($AI35:$AS35,COLUMNS($BW35:BY35))),0,LARGE($AI35:$AS35,COLUMNS($BW35:BY35)))</f>
        <v>0</v>
      </c>
      <c r="BZ35" s="92">
        <f>IF(ISERROR(LARGE($AI35:$AS35,COLUMNS($BW35:BZ35))),0,LARGE($AI35:$AS35,COLUMNS($BW35:BZ35)))</f>
        <v>0</v>
      </c>
      <c r="CA35" s="111">
        <f>IF(ISERROR(LARGE($AI35:$AS35,COLUMNS($BW35:CA35))),0,LARGE($AI35:$AS35,COLUMNS($BW35:CA35)))</f>
        <v>0</v>
      </c>
      <c r="CB35" s="111">
        <f>IF(ISERROR(LARGE($AI35:$AS35,COLUMNS($BW35:CB35))),0,LARGE($AI35:$AS35,COLUMNS($BW35:CB35)))</f>
        <v>0</v>
      </c>
      <c r="CC35" s="111">
        <f>IF(ISERROR(LARGE($AI35:$AS35,COLUMNS($BW35:CC35))),0,LARGE($AI35:$AS35,COLUMNS($BW35:CC35)))</f>
        <v>0</v>
      </c>
      <c r="CD35" s="111">
        <f>IF(ISERROR(LARGE($AI35:$AS35,COLUMNS($BW35:CD35))),0,LARGE($AI35:$AS35,COLUMNS($BW35:CD35)))</f>
        <v>0</v>
      </c>
      <c r="CE35" s="111">
        <f>IF(ISERROR(LARGE($AI35:$AS35,COLUMNS($BW35:CE35))),0,LARGE($AI35:$AS35,COLUMNS($BW35:CE35)))</f>
        <v>0</v>
      </c>
      <c r="CF35" s="111">
        <f>IF(ISERROR(LARGE($AI35:$AS35,COLUMNS($BW35:CF35))),0,LARGE($AI35:$AS35,COLUMNS($BW35:CF35)))</f>
        <v>0</v>
      </c>
      <c r="CG35" s="111">
        <f>IF(ISERROR(LARGE($AI35:$AS35,COLUMNS($BW35:CG35))),0,LARGE($AI35:$AS35,COLUMNS($BW35:CG35)))</f>
        <v>0</v>
      </c>
      <c r="CH35" s="111">
        <f>IF(ISERROR(LARGE($AI35:$AS35,COLUMNS($BW35:CH35))),0,LARGE($AI35:$AS35,COLUMNS($BW35:CH35)))</f>
        <v>0</v>
      </c>
      <c r="CI35" s="111">
        <f>IF(ISERROR(LARGE($AI35:$AS35,COLUMNS($BW35:CI35))),0,LARGE($AI35:$AS35,COLUMNS($BW35:CI35)))</f>
        <v>0</v>
      </c>
      <c r="CJ35" s="111">
        <f>IF(ISERROR(LARGE($AI35:$AS35,COLUMNS($BW35:CJ35))),0,LARGE($AI35:$AS35,COLUMNS($BW35:CJ35)))</f>
        <v>0</v>
      </c>
      <c r="CK35" s="92"/>
      <c r="CL35" s="92">
        <f>IF(ISERROR(LARGE($AU35:$BE35,COLUMNS($CL35:CL35))),0,LARGE($AU35:$BE35,COLUMNS($CL35:CL35)))</f>
        <v>0</v>
      </c>
      <c r="CM35" s="92">
        <f>IF(ISERROR(LARGE($AU35:$BE35,COLUMNS($CL35:CM35))),0,LARGE($AU35:$BE35,COLUMNS($CL35:CM35)))</f>
        <v>0</v>
      </c>
      <c r="CN35" s="92">
        <f>IF(ISERROR(LARGE($AU35:$BE35,COLUMNS($CL35:CN35))),0,LARGE($AU35:$BE35,COLUMNS($CL35:CN35)))</f>
        <v>0</v>
      </c>
      <c r="CO35" s="92">
        <f>IF(ISERROR(LARGE($AU35:$BE35,COLUMNS($CL35:CO35))),0,LARGE($AU35:$BE35,COLUMNS($CL35:CO35)))</f>
        <v>0</v>
      </c>
      <c r="CP35" s="111">
        <f>IF(ISERROR(LARGE($AU35:$BE35,COLUMNS($CL35:CP35))),0,LARGE($AU35:$BE35,COLUMNS($CL35:CP35)))</f>
        <v>0</v>
      </c>
      <c r="CQ35" s="111">
        <f>IF(ISERROR(LARGE($AU35:$BE35,COLUMNS($CL35:CQ35))),0,LARGE($AU35:$BE35,COLUMNS($CL35:CQ35)))</f>
        <v>0</v>
      </c>
      <c r="CR35" s="111">
        <f>IF(ISERROR(LARGE($AU35:$BE35,COLUMNS($CL35:CR35))),0,LARGE($AU35:$BE35,COLUMNS($CL35:CR35)))</f>
        <v>0</v>
      </c>
      <c r="CS35" s="111">
        <f>IF(ISERROR(LARGE($AU35:$BE35,COLUMNS($CL35:CS35))),0,LARGE($AU35:$BE35,COLUMNS($CL35:CS35)))</f>
        <v>0</v>
      </c>
      <c r="CT35" s="111">
        <f>IF(ISERROR(LARGE($AU35:$BE35,COLUMNS($CL35:CT35))),0,LARGE($AU35:$BE35,COLUMNS($CL35:CT35)))</f>
        <v>0</v>
      </c>
      <c r="CU35" s="111">
        <f>IF(ISERROR(LARGE($AU35:$BE35,COLUMNS($CL35:CU35))),0,LARGE($AU35:$BE35,COLUMNS($CL35:CU35)))</f>
        <v>0</v>
      </c>
      <c r="CV35" s="111">
        <f>IF(ISERROR(LARGE($AU35:$BE35,COLUMNS($CL35:CV35))),0,LARGE($AU35:$BE35,COLUMNS($CL35:CV35)))</f>
        <v>0</v>
      </c>
      <c r="CW35" s="111">
        <f>IF(ISERROR(LARGE($AU35:$BE35,COLUMNS($CL35:CW35))),0,LARGE($AU35:$BE35,COLUMNS($CL35:CW35)))</f>
        <v>0</v>
      </c>
      <c r="CX35" s="111">
        <f>IF(ISERROR(LARGE($AU35:$BE35,COLUMNS($CL35:CX35))),0,LARGE($AU35:$BE35,COLUMNS($CL35:CX35)))</f>
        <v>0</v>
      </c>
      <c r="CY35" s="111">
        <f>IF(ISERROR(LARGE($AU35:$BE35,COLUMNS($CL35:CY35))),0,LARGE($AU35:$BE35,COLUMNS($CL35:CY35)))</f>
        <v>0</v>
      </c>
      <c r="DA35" s="113">
        <f>BH35</f>
        <v>0</v>
      </c>
      <c r="DB35" s="113">
        <f>BI35</f>
        <v>0</v>
      </c>
      <c r="DC35" s="113">
        <f>BJ35</f>
        <v>0</v>
      </c>
      <c r="DD35" s="113">
        <f>BK35</f>
        <v>0</v>
      </c>
      <c r="DE35" s="113">
        <f>BL35</f>
        <v>0</v>
      </c>
      <c r="DF35" s="113">
        <f>BM35</f>
        <v>0</v>
      </c>
      <c r="DG35">
        <f>BW35</f>
        <v>51</v>
      </c>
      <c r="DH35">
        <f>BX35</f>
        <v>0</v>
      </c>
      <c r="DI35">
        <f>BY35</f>
        <v>0</v>
      </c>
      <c r="DJ35">
        <f>BZ35</f>
        <v>0</v>
      </c>
      <c r="DK35">
        <f>CL35</f>
        <v>0</v>
      </c>
      <c r="DL35">
        <f>CM35</f>
        <v>0</v>
      </c>
      <c r="DM35">
        <f>CN35</f>
        <v>0</v>
      </c>
      <c r="DN35">
        <f>CO35</f>
        <v>0</v>
      </c>
      <c r="DP35">
        <f>LARGE($DA35:$DN35,COLUMNS($DP35:DP35))</f>
        <v>51</v>
      </c>
      <c r="DQ35">
        <f>LARGE($DA35:$DN35,COLUMNS($DP35:DQ35))</f>
        <v>0</v>
      </c>
      <c r="DR35">
        <f>LARGE($DA35:$DN35,COLUMNS($DP35:DR35))</f>
        <v>0</v>
      </c>
      <c r="DS35">
        <f>LARGE($DA35:$DN35,COLUMNS($DP35:DS35))</f>
        <v>0</v>
      </c>
      <c r="DT35">
        <f>LARGE($DA35:$DN35,COLUMNS($DP35:DT35))</f>
        <v>0</v>
      </c>
      <c r="DU35">
        <f>LARGE($DA35:$DN35,COLUMNS($DP35:DU35))</f>
        <v>0</v>
      </c>
      <c r="DV35">
        <f>LARGE($DA35:$DN35,COLUMNS($DP35:DV35))</f>
        <v>0</v>
      </c>
      <c r="DW35">
        <f>LARGE($DA35:$DN35,COLUMNS($DP35:DW35))</f>
        <v>0</v>
      </c>
      <c r="DX35">
        <f>LARGE($DA35:$DN35,COLUMNS($DP35:DX35))</f>
        <v>0</v>
      </c>
      <c r="DY35">
        <f>LARGE($DA35:$DN35,COLUMNS($DP35:DY35))</f>
        <v>0</v>
      </c>
      <c r="DZ35">
        <f>LARGE($DA35:$DN35,COLUMNS($DP35:DZ35))</f>
        <v>0</v>
      </c>
      <c r="EA35">
        <f>LARGE($DA35:$DN35,COLUMNS($DP35:EA35))</f>
        <v>0</v>
      </c>
      <c r="EB35">
        <f>LARGE($DA35:$DN35,COLUMNS($DP35:EB35))</f>
        <v>0</v>
      </c>
      <c r="EC35">
        <f>LARGE($DA35:$DN35,COLUMNS($DP35:EC35))</f>
        <v>0</v>
      </c>
      <c r="EE35">
        <f>BN35*0.75</f>
        <v>0</v>
      </c>
      <c r="EF35">
        <f>BO35*0.75</f>
        <v>0</v>
      </c>
      <c r="EG35">
        <f>BP35*0.75</f>
        <v>0</v>
      </c>
      <c r="EH35">
        <f>BQ35*0.75</f>
        <v>0</v>
      </c>
      <c r="EI35">
        <f>BR35*0.75</f>
        <v>0</v>
      </c>
      <c r="EJ35">
        <f>BS35*0.75</f>
        <v>0</v>
      </c>
      <c r="EK35">
        <f>BT35*0.75</f>
        <v>0</v>
      </c>
      <c r="EL35">
        <f>BU35*0.75</f>
        <v>0</v>
      </c>
      <c r="EM35">
        <f>CA35*0.75</f>
        <v>0</v>
      </c>
      <c r="EN35">
        <f>CB35*0.75</f>
        <v>0</v>
      </c>
      <c r="EO35">
        <f>CC35*0.75</f>
        <v>0</v>
      </c>
      <c r="EP35">
        <f>CD35*0.75</f>
        <v>0</v>
      </c>
      <c r="EQ35">
        <f>CE35*0.75</f>
        <v>0</v>
      </c>
      <c r="ER35">
        <f>CF35*0.75</f>
        <v>0</v>
      </c>
      <c r="ES35">
        <f>CG35*0.75</f>
        <v>0</v>
      </c>
      <c r="ET35">
        <f>CH35*0.75</f>
        <v>0</v>
      </c>
      <c r="EU35">
        <f>CI35*0.75</f>
        <v>0</v>
      </c>
      <c r="EV35">
        <f>CJ35*0.75</f>
        <v>0</v>
      </c>
      <c r="EW35">
        <f>CP35*0.75</f>
        <v>0</v>
      </c>
      <c r="EX35">
        <f>CQ35*0.75</f>
        <v>0</v>
      </c>
      <c r="EY35">
        <f>CR35*0.75</f>
        <v>0</v>
      </c>
      <c r="EZ35">
        <f>CS35*0.75</f>
        <v>0</v>
      </c>
      <c r="FA35">
        <f>CT35*0.75</f>
        <v>0</v>
      </c>
      <c r="FB35">
        <f>CU35*0.75</f>
        <v>0</v>
      </c>
      <c r="FC35">
        <f>CV35*0.75</f>
        <v>0</v>
      </c>
      <c r="FD35">
        <f>CW35*0.75</f>
        <v>0</v>
      </c>
      <c r="FE35">
        <f>CX35*0.75</f>
        <v>0</v>
      </c>
      <c r="FF35">
        <f>CY35*0.75</f>
        <v>0</v>
      </c>
      <c r="FH35">
        <f>LARGE($EE35:$FF35,COLUMNS($FH35:FH35))</f>
        <v>0</v>
      </c>
      <c r="FI35">
        <f>LARGE($EE35:$FF35,COLUMNS($FH35:FI35))</f>
        <v>0</v>
      </c>
      <c r="FJ35">
        <f>LARGE($EE35:$FF35,COLUMNS($FH35:FJ35))</f>
        <v>0</v>
      </c>
      <c r="FK35">
        <f>LARGE($EE35:$FF35,COLUMNS($FH35:FK35))</f>
        <v>0</v>
      </c>
      <c r="FL35">
        <f>LARGE($EE35:$FF35,COLUMNS($FH35:FL35))</f>
        <v>0</v>
      </c>
      <c r="FM35">
        <f>LARGE($EE35:$FF35,COLUMNS($FH35:FM35))</f>
        <v>0</v>
      </c>
      <c r="FN35">
        <f>LARGE($EE35:$FF35,COLUMNS($FH35:FN35))</f>
        <v>0</v>
      </c>
      <c r="FO35">
        <f>LARGE($EE35:$FF35,COLUMNS($FH35:FO35))</f>
        <v>0</v>
      </c>
      <c r="FP35">
        <f>LARGE($EE35:$FF35,COLUMNS($FH35:FP35))</f>
        <v>0</v>
      </c>
      <c r="FQ35">
        <f>LARGE($EE35:$FF35,COLUMNS($FH35:FQ35))</f>
        <v>0</v>
      </c>
      <c r="FS35">
        <f>DP35</f>
        <v>51</v>
      </c>
      <c r="FT35">
        <f>DQ35</f>
        <v>0</v>
      </c>
      <c r="FU35">
        <f>DR35</f>
        <v>0</v>
      </c>
      <c r="FV35">
        <f>DS35</f>
        <v>0</v>
      </c>
      <c r="FW35">
        <f>DT35</f>
        <v>0</v>
      </c>
      <c r="FX35">
        <f>DU35</f>
        <v>0</v>
      </c>
      <c r="FY35">
        <f>DV35</f>
        <v>0</v>
      </c>
      <c r="FZ35">
        <f>DW35</f>
        <v>0</v>
      </c>
      <c r="GA35">
        <f>DX35</f>
        <v>0</v>
      </c>
      <c r="GB35">
        <f>DY35</f>
        <v>0</v>
      </c>
      <c r="GC35">
        <f>DZ35</f>
        <v>0</v>
      </c>
      <c r="GD35">
        <f>EA35</f>
        <v>0</v>
      </c>
      <c r="GE35">
        <f>EB35</f>
        <v>0</v>
      </c>
      <c r="GF35">
        <f>EC35</f>
        <v>0</v>
      </c>
      <c r="GG35">
        <f>FH35</f>
        <v>0</v>
      </c>
      <c r="GH35">
        <f>FI35</f>
        <v>0</v>
      </c>
      <c r="GI35">
        <f>FJ35</f>
        <v>0</v>
      </c>
      <c r="GJ35">
        <f>FK35</f>
        <v>0</v>
      </c>
      <c r="GK35">
        <f>FL35</f>
        <v>0</v>
      </c>
      <c r="GL35">
        <f>FM35</f>
        <v>0</v>
      </c>
      <c r="GM35">
        <f>FN35</f>
        <v>0</v>
      </c>
      <c r="GN35">
        <f>FO35</f>
        <v>0</v>
      </c>
      <c r="GO35">
        <f>FP35</f>
        <v>0</v>
      </c>
      <c r="GP35">
        <f>FQ35</f>
        <v>0</v>
      </c>
      <c r="GR35">
        <f>LARGE($FS35:$GP35,COLUMNS($GR35:GR35))</f>
        <v>51</v>
      </c>
      <c r="GS35">
        <f>LARGE($FS35:$GP35,COLUMNS($GR35:GS35))</f>
        <v>0</v>
      </c>
      <c r="GT35">
        <f>LARGE($FS35:$GP35,COLUMNS($GR35:GT35))</f>
        <v>0</v>
      </c>
      <c r="GU35">
        <f>LARGE($FS35:$GP35,COLUMNS($GR35:GU35))</f>
        <v>0</v>
      </c>
      <c r="GV35">
        <f>LARGE($FS35:$GP35,COLUMNS($GR35:GV35))</f>
        <v>0</v>
      </c>
      <c r="GW35">
        <f>LARGE($FS35:$GP35,COLUMNS($GR35:GW35))</f>
        <v>0</v>
      </c>
      <c r="GX35">
        <f>LARGE($FS35:$GP35,COLUMNS($GR35:GX35))</f>
        <v>0</v>
      </c>
      <c r="GY35">
        <f>LARGE($FS35:$GP35,COLUMNS($GR35:GY35))</f>
        <v>0</v>
      </c>
      <c r="GZ35">
        <f>LARGE($FS35:$GP35,COLUMNS($GR35:GZ35))</f>
        <v>0</v>
      </c>
      <c r="HA35">
        <f>LARGE($FS35:$GP35,COLUMNS($GR35:HA35))</f>
        <v>0</v>
      </c>
      <c r="HB35">
        <f>LARGE($FS35:$GP35,COLUMNS($GR35:HB35))</f>
        <v>0</v>
      </c>
      <c r="HC35">
        <f>LARGE($FS35:$GP35,COLUMNS($GR35:HC35))</f>
        <v>0</v>
      </c>
      <c r="HD35">
        <f>LARGE($FS35:$GP35,COLUMNS($GR35:HD35))</f>
        <v>0</v>
      </c>
      <c r="HE35">
        <f>LARGE($FS35:$GP35,COLUMNS($GR35:HE35))</f>
        <v>0</v>
      </c>
    </row>
    <row r="36" spans="1:213" ht="15" customHeight="1">
      <c r="A36" s="11" t="s">
        <v>220</v>
      </c>
      <c r="B36" s="120">
        <f>COUNTIF(T36:BE36,"&gt;0")</f>
        <v>1</v>
      </c>
      <c r="C36" s="35">
        <f>SUM(T36:BE36)</f>
        <v>40</v>
      </c>
      <c r="D36" s="123">
        <f>SUM(_xlfn.DROP(GR36:HE36,,(D$2-14)))</f>
        <v>40</v>
      </c>
      <c r="E36" s="38">
        <f>C36/B36</f>
        <v>40</v>
      </c>
      <c r="F36" s="122">
        <f>COUNTIF(T36:BG36,110)</f>
        <v>0</v>
      </c>
      <c r="G36" s="38"/>
      <c r="H36" s="110">
        <f>COUNTIF(T36:AG36,"&gt;0")</f>
        <v>1</v>
      </c>
      <c r="I36" s="62">
        <f>SUM(BH36:BM36)</f>
        <v>40</v>
      </c>
      <c r="J36" s="110">
        <f>COUNTIF(AI36:AS36,"&gt;0")</f>
        <v>0</v>
      </c>
      <c r="K36" s="62">
        <f>SUM(BW36:BZ36)</f>
        <v>0</v>
      </c>
      <c r="L36" s="110">
        <f>COUNTIF(AU36:BE36,"&gt;0")</f>
        <v>0</v>
      </c>
      <c r="M36" s="109">
        <f>SUM(CL36:CO36)</f>
        <v>0</v>
      </c>
      <c r="N36" s="110">
        <f>28-COUNTIF(EE36:FF36,0)</f>
        <v>0</v>
      </c>
      <c r="O36" s="109">
        <f>SUM(EE36:FF36)</f>
        <v>0</v>
      </c>
      <c r="P36" s="20">
        <f>IF(MIN(H36,6)+MIN(J36,4)+MIN(L36,4)&gt;=D$2,0,D$2-MIN(H36,6)-MIN(J36,4)-MIN(L36,4))</f>
        <v>5</v>
      </c>
      <c r="Q36" s="20">
        <f>SUM(_xlfn.DROP(FG36:FQ36,,(-10+P36)))</f>
        <v>0</v>
      </c>
      <c r="R36" s="20"/>
      <c r="S36" s="20"/>
      <c r="T36" s="78"/>
      <c r="U36" s="78"/>
      <c r="V36" s="47"/>
      <c r="W36" s="78"/>
      <c r="X36" s="78"/>
      <c r="Y36" s="78"/>
      <c r="Z36" s="78"/>
      <c r="AA36" s="78"/>
      <c r="AB36" s="78"/>
      <c r="AC36" s="78"/>
      <c r="AD36" s="78"/>
      <c r="AE36" s="78"/>
      <c r="AF36" s="78">
        <v>40</v>
      </c>
      <c r="AG36" s="78"/>
      <c r="AH36" s="78"/>
      <c r="AI36" s="49"/>
      <c r="AJ36" s="49"/>
      <c r="AK36" s="49"/>
      <c r="AL36" s="47"/>
      <c r="AM36" s="49"/>
      <c r="AN36" s="47"/>
      <c r="AP36" s="47"/>
      <c r="AQ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92">
        <f>IF(ISERROR(LARGE($T36:$AG36,COLUMNS($BH36:BH36))),0,LARGE($T36:$AG36,COLUMNS($BH36:BH36)))</f>
        <v>40</v>
      </c>
      <c r="BI36" s="92">
        <f>IF(ISERROR(LARGE($T36:$AG36,COLUMNS($BH36:BI36))),0,LARGE($T36:$AG36,COLUMNS($BH36:BI36)))</f>
        <v>0</v>
      </c>
      <c r="BJ36" s="92">
        <f>IF(ISERROR(LARGE($T36:$AG36,COLUMNS($BH36:BJ36))),0,LARGE($T36:$AG36,COLUMNS($BH36:BJ36)))</f>
        <v>0</v>
      </c>
      <c r="BK36" s="92">
        <f>IF(ISERROR(LARGE($T36:$AG36,COLUMNS($BH36:BK36))),0,LARGE($T36:$AG36,COLUMNS($BH36:BK36)))</f>
        <v>0</v>
      </c>
      <c r="BL36" s="92">
        <f>IF(ISERROR(LARGE($T36:$AG36,COLUMNS($BH36:BL36))),0,LARGE($T36:$AG36,COLUMNS($BH36:BL36)))</f>
        <v>0</v>
      </c>
      <c r="BM36" s="92">
        <f>IF(ISERROR(LARGE($T36:$AG36,COLUMNS($BH36:BM36))),0,LARGE($T36:$AG36,COLUMNS($BH36:BM36)))</f>
        <v>0</v>
      </c>
      <c r="BN36" s="111">
        <f>IF(ISERROR(LARGE($T36:$AG36,COLUMNS($BH36:BN36))),0,LARGE($T36:$AG36,COLUMNS($BH36:BN36)))</f>
        <v>0</v>
      </c>
      <c r="BO36" s="111">
        <f>IF(ISERROR(LARGE($T36:$AG36,COLUMNS($BH36:BO36))),0,LARGE($T36:$AG36,COLUMNS($BH36:BO36)))</f>
        <v>0</v>
      </c>
      <c r="BP36" s="111">
        <f>IF(ISERROR(LARGE($T36:$AG36,COLUMNS($BH36:BP36))),0,LARGE($T36:$AG36,COLUMNS($BH36:BP36)))</f>
        <v>0</v>
      </c>
      <c r="BQ36" s="111">
        <f>IF(ISERROR(LARGE($T36:$AG36,COLUMNS($BH36:BQ36))),0,LARGE($T36:$AG36,COLUMNS($BH36:BQ36)))</f>
        <v>0</v>
      </c>
      <c r="BR36" s="111">
        <f>IF(ISERROR(LARGE($T36:$AG36,COLUMNS($BH36:BR36))),0,LARGE($T36:$AG36,COLUMNS($BH36:BR36)))</f>
        <v>0</v>
      </c>
      <c r="BS36" s="111">
        <f>IF(ISERROR(LARGE($T36:$AG36,COLUMNS($BH36:BS36))),0,LARGE($T36:$AG36,COLUMNS($BH36:BS36)))</f>
        <v>0</v>
      </c>
      <c r="BT36" s="111">
        <f>IF(ISERROR(LARGE($T36:$AG36,COLUMNS($BH36:BT36))),0,LARGE($T36:$AG36,COLUMNS($BH36:BT36)))</f>
        <v>0</v>
      </c>
      <c r="BU36" s="111">
        <f>IF(ISERROR(LARGE($T36:$AG36,COLUMNS($BH36:BU36))),0,LARGE($T36:$AG36,COLUMNS($BH36:BU36)))</f>
        <v>0</v>
      </c>
      <c r="BV36" s="92"/>
      <c r="BW36" s="92">
        <f>IF(ISERROR(LARGE($AI36:$AS36,COLUMNS($BW36:BW36))),0,LARGE($AI36:$AS36,COLUMNS($BW36:BW36)))</f>
        <v>0</v>
      </c>
      <c r="BX36" s="92">
        <f>IF(ISERROR(LARGE($AI36:$AS36,COLUMNS($BW36:BX36))),0,LARGE($AI36:$AS36,COLUMNS($BW36:BX36)))</f>
        <v>0</v>
      </c>
      <c r="BY36" s="92">
        <f>IF(ISERROR(LARGE($AI36:$AS36,COLUMNS($BW36:BY36))),0,LARGE($AI36:$AS36,COLUMNS($BW36:BY36)))</f>
        <v>0</v>
      </c>
      <c r="BZ36" s="92">
        <f>IF(ISERROR(LARGE($AI36:$AS36,COLUMNS($BW36:BZ36))),0,LARGE($AI36:$AS36,COLUMNS($BW36:BZ36)))</f>
        <v>0</v>
      </c>
      <c r="CA36" s="111">
        <f>IF(ISERROR(LARGE($AI36:$AS36,COLUMNS($BW36:CA36))),0,LARGE($AI36:$AS36,COLUMNS($BW36:CA36)))</f>
        <v>0</v>
      </c>
      <c r="CB36" s="111">
        <f>IF(ISERROR(LARGE($AI36:$AS36,COLUMNS($BW36:CB36))),0,LARGE($AI36:$AS36,COLUMNS($BW36:CB36)))</f>
        <v>0</v>
      </c>
      <c r="CC36" s="111">
        <f>IF(ISERROR(LARGE($AI36:$AS36,COLUMNS($BW36:CC36))),0,LARGE($AI36:$AS36,COLUMNS($BW36:CC36)))</f>
        <v>0</v>
      </c>
      <c r="CD36" s="111">
        <f>IF(ISERROR(LARGE($AI36:$AS36,COLUMNS($BW36:CD36))),0,LARGE($AI36:$AS36,COLUMNS($BW36:CD36)))</f>
        <v>0</v>
      </c>
      <c r="CE36" s="111">
        <f>IF(ISERROR(LARGE($AI36:$AS36,COLUMNS($BW36:CE36))),0,LARGE($AI36:$AS36,COLUMNS($BW36:CE36)))</f>
        <v>0</v>
      </c>
      <c r="CF36" s="111">
        <f>IF(ISERROR(LARGE($AI36:$AS36,COLUMNS($BW36:CF36))),0,LARGE($AI36:$AS36,COLUMNS($BW36:CF36)))</f>
        <v>0</v>
      </c>
      <c r="CG36" s="111">
        <f>IF(ISERROR(LARGE($AI36:$AS36,COLUMNS($BW36:CG36))),0,LARGE($AI36:$AS36,COLUMNS($BW36:CG36)))</f>
        <v>0</v>
      </c>
      <c r="CH36" s="111">
        <f>IF(ISERROR(LARGE($AI36:$AS36,COLUMNS($BW36:CH36))),0,LARGE($AI36:$AS36,COLUMNS($BW36:CH36)))</f>
        <v>0</v>
      </c>
      <c r="CI36" s="111">
        <f>IF(ISERROR(LARGE($AI36:$AS36,COLUMNS($BW36:CI36))),0,LARGE($AI36:$AS36,COLUMNS($BW36:CI36)))</f>
        <v>0</v>
      </c>
      <c r="CJ36" s="111">
        <f>IF(ISERROR(LARGE($AI36:$AS36,COLUMNS($BW36:CJ36))),0,LARGE($AI36:$AS36,COLUMNS($BW36:CJ36)))</f>
        <v>0</v>
      </c>
      <c r="CK36" s="92"/>
      <c r="CL36" s="92">
        <f>IF(ISERROR(LARGE($AU36:$BE36,COLUMNS($CL36:CL36))),0,LARGE($AU36:$BE36,COLUMNS($CL36:CL36)))</f>
        <v>0</v>
      </c>
      <c r="CM36" s="92">
        <f>IF(ISERROR(LARGE($AU36:$BE36,COLUMNS($CL36:CM36))),0,LARGE($AU36:$BE36,COLUMNS($CL36:CM36)))</f>
        <v>0</v>
      </c>
      <c r="CN36" s="92">
        <f>IF(ISERROR(LARGE($AU36:$BE36,COLUMNS($CL36:CN36))),0,LARGE($AU36:$BE36,COLUMNS($CL36:CN36)))</f>
        <v>0</v>
      </c>
      <c r="CO36" s="92">
        <f>IF(ISERROR(LARGE($AU36:$BE36,COLUMNS($CL36:CO36))),0,LARGE($AU36:$BE36,COLUMNS($CL36:CO36)))</f>
        <v>0</v>
      </c>
      <c r="CP36" s="111">
        <f>IF(ISERROR(LARGE($AU36:$BE36,COLUMNS($CL36:CP36))),0,LARGE($AU36:$BE36,COLUMNS($CL36:CP36)))</f>
        <v>0</v>
      </c>
      <c r="CQ36" s="111">
        <f>IF(ISERROR(LARGE($AU36:$BE36,COLUMNS($CL36:CQ36))),0,LARGE($AU36:$BE36,COLUMNS($CL36:CQ36)))</f>
        <v>0</v>
      </c>
      <c r="CR36" s="111">
        <f>IF(ISERROR(LARGE($AU36:$BE36,COLUMNS($CL36:CR36))),0,LARGE($AU36:$BE36,COLUMNS($CL36:CR36)))</f>
        <v>0</v>
      </c>
      <c r="CS36" s="111">
        <f>IF(ISERROR(LARGE($AU36:$BE36,COLUMNS($CL36:CS36))),0,LARGE($AU36:$BE36,COLUMNS($CL36:CS36)))</f>
        <v>0</v>
      </c>
      <c r="CT36" s="111">
        <f>IF(ISERROR(LARGE($AU36:$BE36,COLUMNS($CL36:CT36))),0,LARGE($AU36:$BE36,COLUMNS($CL36:CT36)))</f>
        <v>0</v>
      </c>
      <c r="CU36" s="111">
        <f>IF(ISERROR(LARGE($AU36:$BE36,COLUMNS($CL36:CU36))),0,LARGE($AU36:$BE36,COLUMNS($CL36:CU36)))</f>
        <v>0</v>
      </c>
      <c r="CV36" s="111">
        <f>IF(ISERROR(LARGE($AU36:$BE36,COLUMNS($CL36:CV36))),0,LARGE($AU36:$BE36,COLUMNS($CL36:CV36)))</f>
        <v>0</v>
      </c>
      <c r="CW36" s="111">
        <f>IF(ISERROR(LARGE($AU36:$BE36,COLUMNS($CL36:CW36))),0,LARGE($AU36:$BE36,COLUMNS($CL36:CW36)))</f>
        <v>0</v>
      </c>
      <c r="CX36" s="111">
        <f>IF(ISERROR(LARGE($AU36:$BE36,COLUMNS($CL36:CX36))),0,LARGE($AU36:$BE36,COLUMNS($CL36:CX36)))</f>
        <v>0</v>
      </c>
      <c r="CY36" s="111">
        <f>IF(ISERROR(LARGE($AU36:$BE36,COLUMNS($CL36:CY36))),0,LARGE($AU36:$BE36,COLUMNS($CL36:CY36)))</f>
        <v>0</v>
      </c>
      <c r="DA36" s="113">
        <f>BH36</f>
        <v>40</v>
      </c>
      <c r="DB36" s="113">
        <f>BI36</f>
        <v>0</v>
      </c>
      <c r="DC36" s="113">
        <f>BJ36</f>
        <v>0</v>
      </c>
      <c r="DD36" s="113">
        <f>BK36</f>
        <v>0</v>
      </c>
      <c r="DE36" s="113">
        <f>BL36</f>
        <v>0</v>
      </c>
      <c r="DF36" s="113">
        <f>BM36</f>
        <v>0</v>
      </c>
      <c r="DG36">
        <f>BW36</f>
        <v>0</v>
      </c>
      <c r="DH36">
        <f>BX36</f>
        <v>0</v>
      </c>
      <c r="DI36">
        <f>BY36</f>
        <v>0</v>
      </c>
      <c r="DJ36">
        <f>BZ36</f>
        <v>0</v>
      </c>
      <c r="DK36">
        <f>CL36</f>
        <v>0</v>
      </c>
      <c r="DL36">
        <f>CM36</f>
        <v>0</v>
      </c>
      <c r="DM36">
        <f>CN36</f>
        <v>0</v>
      </c>
      <c r="DN36">
        <f>CO36</f>
        <v>0</v>
      </c>
      <c r="DP36">
        <f>LARGE($DA36:$DN36,COLUMNS($DP36:DP36))</f>
        <v>40</v>
      </c>
      <c r="DQ36">
        <f>LARGE($DA36:$DN36,COLUMNS($DP36:DQ36))</f>
        <v>0</v>
      </c>
      <c r="DR36">
        <f>LARGE($DA36:$DN36,COLUMNS($DP36:DR36))</f>
        <v>0</v>
      </c>
      <c r="DS36">
        <f>LARGE($DA36:$DN36,COLUMNS($DP36:DS36))</f>
        <v>0</v>
      </c>
      <c r="DT36">
        <f>LARGE($DA36:$DN36,COLUMNS($DP36:DT36))</f>
        <v>0</v>
      </c>
      <c r="DU36">
        <f>LARGE($DA36:$DN36,COLUMNS($DP36:DU36))</f>
        <v>0</v>
      </c>
      <c r="DV36">
        <f>LARGE($DA36:$DN36,COLUMNS($DP36:DV36))</f>
        <v>0</v>
      </c>
      <c r="DW36">
        <f>LARGE($DA36:$DN36,COLUMNS($DP36:DW36))</f>
        <v>0</v>
      </c>
      <c r="DX36">
        <f>LARGE($DA36:$DN36,COLUMNS($DP36:DX36))</f>
        <v>0</v>
      </c>
      <c r="DY36">
        <f>LARGE($DA36:$DN36,COLUMNS($DP36:DY36))</f>
        <v>0</v>
      </c>
      <c r="DZ36">
        <f>LARGE($DA36:$DN36,COLUMNS($DP36:DZ36))</f>
        <v>0</v>
      </c>
      <c r="EA36">
        <f>LARGE($DA36:$DN36,COLUMNS($DP36:EA36))</f>
        <v>0</v>
      </c>
      <c r="EB36">
        <f>LARGE($DA36:$DN36,COLUMNS($DP36:EB36))</f>
        <v>0</v>
      </c>
      <c r="EC36">
        <f>LARGE($DA36:$DN36,COLUMNS($DP36:EC36))</f>
        <v>0</v>
      </c>
      <c r="EE36">
        <f>BN36*0.75</f>
        <v>0</v>
      </c>
      <c r="EF36">
        <f>BO36*0.75</f>
        <v>0</v>
      </c>
      <c r="EG36">
        <f>BP36*0.75</f>
        <v>0</v>
      </c>
      <c r="EH36">
        <f>BQ36*0.75</f>
        <v>0</v>
      </c>
      <c r="EI36">
        <f>BR36*0.75</f>
        <v>0</v>
      </c>
      <c r="EJ36">
        <f>BS36*0.75</f>
        <v>0</v>
      </c>
      <c r="EK36">
        <f>BT36*0.75</f>
        <v>0</v>
      </c>
      <c r="EL36">
        <f>BU36*0.75</f>
        <v>0</v>
      </c>
      <c r="EM36">
        <f>CA36*0.75</f>
        <v>0</v>
      </c>
      <c r="EN36">
        <f>CB36*0.75</f>
        <v>0</v>
      </c>
      <c r="EO36">
        <f>CC36*0.75</f>
        <v>0</v>
      </c>
      <c r="EP36">
        <f>CD36*0.75</f>
        <v>0</v>
      </c>
      <c r="EQ36">
        <f>CE36*0.75</f>
        <v>0</v>
      </c>
      <c r="ER36">
        <f>CF36*0.75</f>
        <v>0</v>
      </c>
      <c r="ES36">
        <f>CG36*0.75</f>
        <v>0</v>
      </c>
      <c r="ET36">
        <f>CH36*0.75</f>
        <v>0</v>
      </c>
      <c r="EU36">
        <f>CI36*0.75</f>
        <v>0</v>
      </c>
      <c r="EV36">
        <f>CJ36*0.75</f>
        <v>0</v>
      </c>
      <c r="EW36">
        <f>CP36*0.75</f>
        <v>0</v>
      </c>
      <c r="EX36">
        <f>CQ36*0.75</f>
        <v>0</v>
      </c>
      <c r="EY36">
        <f>CR36*0.75</f>
        <v>0</v>
      </c>
      <c r="EZ36">
        <f>CS36*0.75</f>
        <v>0</v>
      </c>
      <c r="FA36">
        <f>CT36*0.75</f>
        <v>0</v>
      </c>
      <c r="FB36">
        <f>CU36*0.75</f>
        <v>0</v>
      </c>
      <c r="FC36">
        <f>CV36*0.75</f>
        <v>0</v>
      </c>
      <c r="FD36">
        <f>CW36*0.75</f>
        <v>0</v>
      </c>
      <c r="FE36">
        <f>CX36*0.75</f>
        <v>0</v>
      </c>
      <c r="FF36">
        <f>CY36*0.75</f>
        <v>0</v>
      </c>
      <c r="FH36">
        <f>LARGE($EE36:$FF36,COLUMNS($FH36:FH36))</f>
        <v>0</v>
      </c>
      <c r="FI36">
        <f>LARGE($EE36:$FF36,COLUMNS($FH36:FI36))</f>
        <v>0</v>
      </c>
      <c r="FJ36">
        <f>LARGE($EE36:$FF36,COLUMNS($FH36:FJ36))</f>
        <v>0</v>
      </c>
      <c r="FK36">
        <f>LARGE($EE36:$FF36,COLUMNS($FH36:FK36))</f>
        <v>0</v>
      </c>
      <c r="FL36">
        <f>LARGE($EE36:$FF36,COLUMNS($FH36:FL36))</f>
        <v>0</v>
      </c>
      <c r="FM36">
        <f>LARGE($EE36:$FF36,COLUMNS($FH36:FM36))</f>
        <v>0</v>
      </c>
      <c r="FN36">
        <f>LARGE($EE36:$FF36,COLUMNS($FH36:FN36))</f>
        <v>0</v>
      </c>
      <c r="FO36">
        <f>LARGE($EE36:$FF36,COLUMNS($FH36:FO36))</f>
        <v>0</v>
      </c>
      <c r="FP36">
        <f>LARGE($EE36:$FF36,COLUMNS($FH36:FP36))</f>
        <v>0</v>
      </c>
      <c r="FQ36">
        <f>LARGE($EE36:$FF36,COLUMNS($FH36:FQ36))</f>
        <v>0</v>
      </c>
      <c r="FS36">
        <f>DP36</f>
        <v>40</v>
      </c>
      <c r="FT36">
        <f>DQ36</f>
        <v>0</v>
      </c>
      <c r="FU36">
        <f>DR36</f>
        <v>0</v>
      </c>
      <c r="FV36">
        <f>DS36</f>
        <v>0</v>
      </c>
      <c r="FW36">
        <f>DT36</f>
        <v>0</v>
      </c>
      <c r="FX36">
        <f>DU36</f>
        <v>0</v>
      </c>
      <c r="FY36">
        <f>DV36</f>
        <v>0</v>
      </c>
      <c r="FZ36">
        <f>DW36</f>
        <v>0</v>
      </c>
      <c r="GA36">
        <f>DX36</f>
        <v>0</v>
      </c>
      <c r="GB36">
        <f>DY36</f>
        <v>0</v>
      </c>
      <c r="GC36">
        <f>DZ36</f>
        <v>0</v>
      </c>
      <c r="GD36">
        <f>EA36</f>
        <v>0</v>
      </c>
      <c r="GE36">
        <f>EB36</f>
        <v>0</v>
      </c>
      <c r="GF36">
        <f>EC36</f>
        <v>0</v>
      </c>
      <c r="GG36">
        <f>FH36</f>
        <v>0</v>
      </c>
      <c r="GH36">
        <f>FI36</f>
        <v>0</v>
      </c>
      <c r="GI36">
        <f>FJ36</f>
        <v>0</v>
      </c>
      <c r="GJ36">
        <f>FK36</f>
        <v>0</v>
      </c>
      <c r="GK36">
        <f>FL36</f>
        <v>0</v>
      </c>
      <c r="GL36">
        <f>FM36</f>
        <v>0</v>
      </c>
      <c r="GM36">
        <f>FN36</f>
        <v>0</v>
      </c>
      <c r="GN36">
        <f>FO36</f>
        <v>0</v>
      </c>
      <c r="GO36">
        <f>FP36</f>
        <v>0</v>
      </c>
      <c r="GP36">
        <f>FQ36</f>
        <v>0</v>
      </c>
      <c r="GR36">
        <f>LARGE($FS36:$GP36,COLUMNS($GR36:GR36))</f>
        <v>40</v>
      </c>
      <c r="GS36">
        <f>LARGE($FS36:$GP36,COLUMNS($GR36:GS36))</f>
        <v>0</v>
      </c>
      <c r="GT36">
        <f>LARGE($FS36:$GP36,COLUMNS($GR36:GT36))</f>
        <v>0</v>
      </c>
      <c r="GU36">
        <f>LARGE($FS36:$GP36,COLUMNS($GR36:GU36))</f>
        <v>0</v>
      </c>
      <c r="GV36">
        <f>LARGE($FS36:$GP36,COLUMNS($GR36:GV36))</f>
        <v>0</v>
      </c>
      <c r="GW36">
        <f>LARGE($FS36:$GP36,COLUMNS($GR36:GW36))</f>
        <v>0</v>
      </c>
      <c r="GX36">
        <f>LARGE($FS36:$GP36,COLUMNS($GR36:GX36))</f>
        <v>0</v>
      </c>
      <c r="GY36">
        <f>LARGE($FS36:$GP36,COLUMNS($GR36:GY36))</f>
        <v>0</v>
      </c>
      <c r="GZ36">
        <f>LARGE($FS36:$GP36,COLUMNS($GR36:GZ36))</f>
        <v>0</v>
      </c>
      <c r="HA36">
        <f>LARGE($FS36:$GP36,COLUMNS($GR36:HA36))</f>
        <v>0</v>
      </c>
      <c r="HB36">
        <f>LARGE($FS36:$GP36,COLUMNS($GR36:HB36))</f>
        <v>0</v>
      </c>
      <c r="HC36">
        <f>LARGE($FS36:$GP36,COLUMNS($GR36:HC36))</f>
        <v>0</v>
      </c>
      <c r="HD36">
        <f>LARGE($FS36:$GP36,COLUMNS($GR36:HD36))</f>
        <v>0</v>
      </c>
      <c r="HE36">
        <f>LARGE($FS36:$GP36,COLUMNS($GR36:HE36))</f>
        <v>0</v>
      </c>
    </row>
    <row r="37" spans="1:92" ht="15" customHeight="1" hidden="1">
      <c r="A37" s="11" t="s">
        <v>98</v>
      </c>
      <c r="B37" s="35">
        <f>COUNTIF(O37:BA37,"&gt;0")</f>
        <v>0</v>
      </c>
      <c r="C37" s="35">
        <f>SUM(N37:BA37)</f>
        <v>0</v>
      </c>
      <c r="D37" s="93" t="e">
        <f>SUM(BF37:CL37)</f>
        <v>#NUM!</v>
      </c>
      <c r="E37" s="38" t="e">
        <f>C37/B37</f>
        <v>#DIV/0!</v>
      </c>
      <c r="F37" s="38"/>
      <c r="G37" s="38"/>
      <c r="H37" s="38"/>
      <c r="I37" s="38"/>
      <c r="J37" s="38"/>
      <c r="K37" s="62" t="e">
        <f>SUM(BV37:BY37)</f>
        <v>#NUM!</v>
      </c>
      <c r="L37" s="110">
        <f>COUNTIF(AS37:BC37,"&gt;0")</f>
        <v>0</v>
      </c>
      <c r="M37" s="109" t="e">
        <f>SUM(CK37:CN37)</f>
        <v>#NUM!</v>
      </c>
      <c r="N37" s="20"/>
      <c r="O37" s="77"/>
      <c r="P37" s="81"/>
      <c r="Q37" s="81"/>
      <c r="R37" s="81"/>
      <c r="S37" s="81"/>
      <c r="T37" s="77"/>
      <c r="U37" s="78"/>
      <c r="V37" s="76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80"/>
      <c r="AK37" s="76"/>
      <c r="AL37" s="76"/>
      <c r="AM37" s="77"/>
      <c r="AN37" s="76"/>
      <c r="AP37" s="76"/>
      <c r="AQ37" s="76"/>
      <c r="AS37" s="74"/>
      <c r="AT37" s="80"/>
      <c r="AU37" s="80"/>
      <c r="AV37" s="80"/>
      <c r="AW37" s="80"/>
      <c r="AX37" s="80"/>
      <c r="AY37" s="80"/>
      <c r="BV37" s="92" t="e">
        <f>LARGE($AG37:$AN37,COLUMNS($BV37:BV37))</f>
        <v>#NUM!</v>
      </c>
      <c r="BW37" s="92" t="e">
        <f>LARGE($AG37:$AN37,COLUMNS($BV37:BW37))</f>
        <v>#NUM!</v>
      </c>
      <c r="BX37" s="92" t="e">
        <f>LARGE($AG37:$AN37,COLUMNS($BV37:BX37))</f>
        <v>#NUM!</v>
      </c>
      <c r="BY37" s="92" t="e">
        <f>LARGE($AG37:$AN37,COLUMNS($BV37:BY37))</f>
        <v>#NUM!</v>
      </c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K37" s="92" t="e">
        <f>LARGE($AS37:$BC37,COLUMNS($CK37:CK37))</f>
        <v>#NUM!</v>
      </c>
      <c r="CL37" s="92" t="e">
        <f>LARGE($AS37:$BC37,COLUMNS($CK37:CL37))</f>
        <v>#NUM!</v>
      </c>
      <c r="CM37" s="92" t="e">
        <f>LARGE($AS37:$BC37,COLUMNS($CK37:CM37))</f>
        <v>#NUM!</v>
      </c>
      <c r="CN37" s="92" t="e">
        <f>LARGE($AS37:$BC37,COLUMNS($CK37:CN37))</f>
        <v>#NUM!</v>
      </c>
    </row>
    <row r="38" spans="1:92" ht="15" customHeight="1" hidden="1">
      <c r="A38" s="11" t="s">
        <v>179</v>
      </c>
      <c r="B38" s="35">
        <f>COUNTIF(O38:BA38,"&gt;0")</f>
        <v>0</v>
      </c>
      <c r="C38" s="35">
        <f>SUM(N38:BA38)</f>
        <v>0</v>
      </c>
      <c r="D38" s="93" t="e">
        <f>SUM(BF38:CL38)</f>
        <v>#NUM!</v>
      </c>
      <c r="E38" s="38" t="e">
        <f>C38/B38</f>
        <v>#DIV/0!</v>
      </c>
      <c r="F38" s="38"/>
      <c r="G38" s="38"/>
      <c r="H38" s="38"/>
      <c r="I38" s="38"/>
      <c r="J38" s="38"/>
      <c r="K38" s="62" t="e">
        <f>SUM(BV38:BY38)</f>
        <v>#NUM!</v>
      </c>
      <c r="L38" s="110">
        <f>COUNTIF(AS38:BC38,"&gt;0")</f>
        <v>0</v>
      </c>
      <c r="M38" s="109" t="e">
        <f>SUM(CK38:CN38)</f>
        <v>#NUM!</v>
      </c>
      <c r="N38" s="20"/>
      <c r="O38" s="77"/>
      <c r="P38" s="77"/>
      <c r="Q38" s="77"/>
      <c r="R38" s="77"/>
      <c r="S38" s="77"/>
      <c r="T38" s="77"/>
      <c r="U38" s="78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6"/>
      <c r="AH38" s="77"/>
      <c r="AI38" s="77"/>
      <c r="AJ38" s="80"/>
      <c r="AK38" s="77"/>
      <c r="AL38" s="77"/>
      <c r="AM38" s="77"/>
      <c r="AN38" s="77"/>
      <c r="AP38" s="77"/>
      <c r="AQ38" s="77"/>
      <c r="AS38" s="80"/>
      <c r="AT38" s="80"/>
      <c r="AU38" s="80"/>
      <c r="AV38" s="80"/>
      <c r="AW38" s="80"/>
      <c r="AX38" s="80"/>
      <c r="AY38" s="80"/>
      <c r="BV38" s="92" t="e">
        <f>LARGE($AG38:$AN38,COLUMNS($BV38:BV38))</f>
        <v>#NUM!</v>
      </c>
      <c r="BW38" s="92" t="e">
        <f>LARGE($AG38:$AN38,COLUMNS($BV38:BW38))</f>
        <v>#NUM!</v>
      </c>
      <c r="BX38" s="92" t="e">
        <f>LARGE($AG38:$AN38,COLUMNS($BV38:BX38))</f>
        <v>#NUM!</v>
      </c>
      <c r="BY38" s="92" t="e">
        <f>LARGE($AG38:$AN38,COLUMNS($BV38:BY38))</f>
        <v>#NUM!</v>
      </c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K38" s="92" t="e">
        <f>LARGE($AS38:$BC38,COLUMNS($CK38:CK38))</f>
        <v>#NUM!</v>
      </c>
      <c r="CL38" s="92" t="e">
        <f>LARGE($AS38:$BC38,COLUMNS($CK38:CL38))</f>
        <v>#NUM!</v>
      </c>
      <c r="CM38" s="92" t="e">
        <f>LARGE($AS38:$BC38,COLUMNS($CK38:CM38))</f>
        <v>#NUM!</v>
      </c>
      <c r="CN38" s="92" t="e">
        <f>LARGE($AS38:$BC38,COLUMNS($CK38:CN38))</f>
        <v>#NUM!</v>
      </c>
    </row>
    <row r="39" spans="1:92" ht="15" customHeight="1" hidden="1">
      <c r="A39" s="11" t="s">
        <v>140</v>
      </c>
      <c r="B39" s="35">
        <f>COUNTIF(O39:BA39,"&gt;0")</f>
        <v>0</v>
      </c>
      <c r="C39" s="35">
        <f>SUM(N39:BA39)</f>
        <v>0</v>
      </c>
      <c r="D39" s="93" t="e">
        <f>SUM(BF39:CL39)</f>
        <v>#NUM!</v>
      </c>
      <c r="E39" s="38" t="e">
        <f>C39/B39</f>
        <v>#DIV/0!</v>
      </c>
      <c r="F39" s="38"/>
      <c r="G39" s="38"/>
      <c r="H39" s="38"/>
      <c r="I39" s="38"/>
      <c r="J39" s="38"/>
      <c r="K39" s="62" t="e">
        <f>SUM(BV39:BY39)</f>
        <v>#NUM!</v>
      </c>
      <c r="L39" s="110">
        <f>COUNTIF(AS39:BC39,"&gt;0")</f>
        <v>0</v>
      </c>
      <c r="M39" s="109" t="e">
        <f>SUM(CK39:CN39)</f>
        <v>#NUM!</v>
      </c>
      <c r="N39" s="20"/>
      <c r="O39" s="77"/>
      <c r="P39" s="81"/>
      <c r="Q39" s="81"/>
      <c r="R39" s="81"/>
      <c r="S39" s="81"/>
      <c r="T39" s="77"/>
      <c r="U39" s="78"/>
      <c r="V39" s="77"/>
      <c r="W39" s="77"/>
      <c r="X39" s="77"/>
      <c r="Y39" s="77"/>
      <c r="Z39" s="77"/>
      <c r="AA39" s="76"/>
      <c r="AB39" s="77"/>
      <c r="AC39" s="77"/>
      <c r="AD39" s="77"/>
      <c r="AE39" s="77"/>
      <c r="AF39" s="77"/>
      <c r="AG39" s="77"/>
      <c r="AH39" s="77"/>
      <c r="AI39" s="76"/>
      <c r="AJ39" s="80"/>
      <c r="AK39" s="77"/>
      <c r="AL39" s="77"/>
      <c r="AM39" s="77"/>
      <c r="AN39" s="77"/>
      <c r="AP39" s="77"/>
      <c r="AQ39" s="77"/>
      <c r="AS39" s="80"/>
      <c r="AT39" s="80"/>
      <c r="AU39" s="80"/>
      <c r="AV39" s="80"/>
      <c r="AW39" s="80"/>
      <c r="AX39" s="80"/>
      <c r="AY39" s="74"/>
      <c r="BV39" s="92" t="e">
        <f>LARGE($AG39:$AN39,COLUMNS($BV39:BV39))</f>
        <v>#NUM!</v>
      </c>
      <c r="BW39" s="92" t="e">
        <f>LARGE($AG39:$AN39,COLUMNS($BV39:BW39))</f>
        <v>#NUM!</v>
      </c>
      <c r="BX39" s="92" t="e">
        <f>LARGE($AG39:$AN39,COLUMNS($BV39:BX39))</f>
        <v>#NUM!</v>
      </c>
      <c r="BY39" s="92" t="e">
        <f>LARGE($AG39:$AN39,COLUMNS($BV39:BY39))</f>
        <v>#NUM!</v>
      </c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K39" s="92" t="e">
        <f>LARGE($AS39:$BC39,COLUMNS($CK39:CK39))</f>
        <v>#NUM!</v>
      </c>
      <c r="CL39" s="92" t="e">
        <f>LARGE($AS39:$BC39,COLUMNS($CK39:CL39))</f>
        <v>#NUM!</v>
      </c>
      <c r="CM39" s="92" t="e">
        <f>LARGE($AS39:$BC39,COLUMNS($CK39:CM39))</f>
        <v>#NUM!</v>
      </c>
      <c r="CN39" s="92" t="e">
        <f>LARGE($AS39:$BC39,COLUMNS($CK39:CN39))</f>
        <v>#NUM!</v>
      </c>
    </row>
    <row r="40" spans="1:92" ht="15" customHeight="1" hidden="1">
      <c r="A40" s="11" t="s">
        <v>221</v>
      </c>
      <c r="B40" s="35">
        <f>COUNTIF(O40:BA40,"&gt;0")</f>
        <v>0</v>
      </c>
      <c r="C40" s="35">
        <f>SUM(N40:BA40)</f>
        <v>0</v>
      </c>
      <c r="D40" s="93" t="e">
        <f>SUM(BF40:CL40)</f>
        <v>#NUM!</v>
      </c>
      <c r="E40" s="38" t="e">
        <f>C40/B40</f>
        <v>#DIV/0!</v>
      </c>
      <c r="F40" s="38"/>
      <c r="G40" s="38"/>
      <c r="H40" s="38"/>
      <c r="I40" s="38"/>
      <c r="J40" s="38"/>
      <c r="K40" s="62" t="e">
        <f>SUM(BV40:BY40)</f>
        <v>#NUM!</v>
      </c>
      <c r="L40" s="110">
        <f>COUNTIF(AS40:BC40,"&gt;0")</f>
        <v>0</v>
      </c>
      <c r="M40" s="109" t="e">
        <f>SUM(CK40:CN40)</f>
        <v>#NUM!</v>
      </c>
      <c r="N40" s="20"/>
      <c r="O40" s="77"/>
      <c r="P40" s="81"/>
      <c r="Q40" s="81"/>
      <c r="R40" s="81"/>
      <c r="S40" s="81"/>
      <c r="T40" s="77"/>
      <c r="U40" s="78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80"/>
      <c r="AK40" s="77"/>
      <c r="AL40" s="77"/>
      <c r="AM40" s="77"/>
      <c r="AN40" s="77"/>
      <c r="AP40" s="77"/>
      <c r="AQ40" s="77"/>
      <c r="AS40" s="74"/>
      <c r="AT40" s="80"/>
      <c r="AU40" s="80"/>
      <c r="AV40" s="80"/>
      <c r="AW40" s="74"/>
      <c r="AX40" s="80"/>
      <c r="AY40" s="80"/>
      <c r="BV40" s="92" t="e">
        <f>LARGE($AG40:$AN40,COLUMNS($BV40:BV40))</f>
        <v>#NUM!</v>
      </c>
      <c r="BW40" s="92" t="e">
        <f>LARGE($AG40:$AN40,COLUMNS($BV40:BW40))</f>
        <v>#NUM!</v>
      </c>
      <c r="BX40" s="92" t="e">
        <f>LARGE($AG40:$AN40,COLUMNS($BV40:BX40))</f>
        <v>#NUM!</v>
      </c>
      <c r="BY40" s="92" t="e">
        <f>LARGE($AG40:$AN40,COLUMNS($BV40:BY40))</f>
        <v>#NUM!</v>
      </c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K40" s="92" t="e">
        <f>LARGE($AS40:$BC40,COLUMNS($CK40:CK40))</f>
        <v>#NUM!</v>
      </c>
      <c r="CL40" s="92" t="e">
        <f>LARGE($AS40:$BC40,COLUMNS($CK40:CL40))</f>
        <v>#NUM!</v>
      </c>
      <c r="CM40" s="92" t="e">
        <f>LARGE($AS40:$BC40,COLUMNS($CK40:CM40))</f>
        <v>#NUM!</v>
      </c>
      <c r="CN40" s="92" t="e">
        <f>LARGE($AS40:$BC40,COLUMNS($CK40:CN40))</f>
        <v>#NUM!</v>
      </c>
    </row>
    <row r="41" spans="1:92" ht="15.75" customHeight="1" hidden="1">
      <c r="A41" s="11" t="s">
        <v>219</v>
      </c>
      <c r="B41" s="35">
        <f>COUNTIF(O41:BA41,"&gt;0")</f>
        <v>0</v>
      </c>
      <c r="C41" s="35">
        <f>SUM(N41:BA41)</f>
        <v>0</v>
      </c>
      <c r="D41" s="93" t="e">
        <f>SUM(BF41:CL41)</f>
        <v>#NUM!</v>
      </c>
      <c r="E41" s="38" t="e">
        <f>C41/B41</f>
        <v>#DIV/0!</v>
      </c>
      <c r="F41" s="38"/>
      <c r="G41" s="38"/>
      <c r="H41" s="38"/>
      <c r="I41" s="38"/>
      <c r="J41" s="38"/>
      <c r="K41" s="62" t="e">
        <f>SUM(BV41:BY41)</f>
        <v>#NUM!</v>
      </c>
      <c r="L41" s="110">
        <f>COUNTIF(AS41:BC41,"&gt;0")</f>
        <v>0</v>
      </c>
      <c r="M41" s="109" t="e">
        <f>SUM(CK41:CN41)</f>
        <v>#NUM!</v>
      </c>
      <c r="N41" s="20"/>
      <c r="O41" s="77"/>
      <c r="P41" s="77"/>
      <c r="Q41" s="77"/>
      <c r="R41" s="77"/>
      <c r="S41" s="77"/>
      <c r="T41" s="77"/>
      <c r="U41" s="77"/>
      <c r="V41" s="77"/>
      <c r="W41" s="77"/>
      <c r="X41" s="76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80"/>
      <c r="AK41" s="77"/>
      <c r="AL41" s="77"/>
      <c r="AM41" s="77"/>
      <c r="AN41" s="77"/>
      <c r="AP41" s="77"/>
      <c r="AQ41" s="77"/>
      <c r="AS41" s="80"/>
      <c r="AT41" s="80"/>
      <c r="AU41" s="80"/>
      <c r="AV41" s="80"/>
      <c r="AW41" s="80"/>
      <c r="AX41" s="80"/>
      <c r="AY41" s="80"/>
      <c r="BV41" s="92" t="e">
        <f>LARGE($AG41:$AN41,COLUMNS($BV41:BV41))</f>
        <v>#NUM!</v>
      </c>
      <c r="BW41" s="92" t="e">
        <f>LARGE($AG41:$AN41,COLUMNS($BV41:BW41))</f>
        <v>#NUM!</v>
      </c>
      <c r="BX41" s="92" t="e">
        <f>LARGE($AG41:$AN41,COLUMNS($BV41:BX41))</f>
        <v>#NUM!</v>
      </c>
      <c r="BY41" s="92" t="e">
        <f>LARGE($AG41:$AN41,COLUMNS($BV41:BY41))</f>
        <v>#NUM!</v>
      </c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K41" s="92" t="e">
        <f>LARGE($AS41:$BC41,COLUMNS($CK41:CK41))</f>
        <v>#NUM!</v>
      </c>
      <c r="CL41" s="92" t="e">
        <f>LARGE($AS41:$BC41,COLUMNS($CK41:CL41))</f>
        <v>#NUM!</v>
      </c>
      <c r="CM41" s="92" t="e">
        <f>LARGE($AS41:$BC41,COLUMNS($CK41:CM41))</f>
        <v>#NUM!</v>
      </c>
      <c r="CN41" s="92" t="e">
        <f>LARGE($AS41:$BC41,COLUMNS($CK41:CN41))</f>
        <v>#NUM!</v>
      </c>
    </row>
    <row r="42" spans="1:37" ht="15">
      <c r="A42" s="17"/>
      <c r="C42" s="35"/>
      <c r="D42" s="30"/>
      <c r="E42" s="34"/>
      <c r="F42" s="34"/>
      <c r="G42" s="34"/>
      <c r="H42" s="34"/>
      <c r="I42" s="34"/>
      <c r="J42" s="34"/>
      <c r="K42" s="34"/>
      <c r="L42" s="34"/>
      <c r="M42" s="34"/>
      <c r="N42" s="20"/>
      <c r="O42" s="77"/>
      <c r="P42" s="77"/>
      <c r="Q42" s="77"/>
      <c r="R42" s="77"/>
      <c r="S42" s="77"/>
      <c r="T42" s="77"/>
      <c r="U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20"/>
      <c r="AH42" s="20"/>
      <c r="AI42" s="20"/>
      <c r="AJ42" s="20"/>
      <c r="AK42" s="20"/>
    </row>
    <row r="43" spans="1:37" ht="15">
      <c r="A43" s="17"/>
      <c r="C43" s="35"/>
      <c r="D43" s="30"/>
      <c r="E43" s="34"/>
      <c r="F43" s="34"/>
      <c r="G43" s="34"/>
      <c r="H43" s="34"/>
      <c r="I43" s="34"/>
      <c r="J43" s="34"/>
      <c r="K43" s="34"/>
      <c r="L43" s="34"/>
      <c r="M43" s="34"/>
      <c r="N43" s="20"/>
      <c r="O43" s="77"/>
      <c r="P43" s="77"/>
      <c r="Q43" s="77"/>
      <c r="R43" s="77"/>
      <c r="S43" s="77"/>
      <c r="T43" s="77"/>
      <c r="U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20"/>
      <c r="AH43" s="20"/>
      <c r="AI43" s="20"/>
      <c r="AJ43" s="20"/>
      <c r="AK43" s="20"/>
    </row>
    <row r="44" spans="1:37" ht="15">
      <c r="A44" s="17"/>
      <c r="C44" s="35"/>
      <c r="D44" s="30"/>
      <c r="E44" s="34"/>
      <c r="F44" s="34"/>
      <c r="G44" s="34"/>
      <c r="H44" s="34"/>
      <c r="I44" s="34"/>
      <c r="J44" s="34"/>
      <c r="K44" s="34"/>
      <c r="L44" s="34"/>
      <c r="M44" s="34"/>
      <c r="N44" s="20"/>
      <c r="O44" s="77"/>
      <c r="P44" s="77"/>
      <c r="Q44" s="77"/>
      <c r="R44" s="77"/>
      <c r="S44" s="77"/>
      <c r="T44" s="77"/>
      <c r="U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20"/>
      <c r="AH44" s="20"/>
      <c r="AI44" s="20"/>
      <c r="AJ44" s="20"/>
      <c r="AK44" s="20"/>
    </row>
    <row r="45" spans="1:57" ht="15.75">
      <c r="A45" s="17" t="s">
        <v>37</v>
      </c>
      <c r="B45" s="35">
        <f>SUM(B8:B41)</f>
        <v>234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6"/>
      <c r="O45" s="82"/>
      <c r="P45" s="82"/>
      <c r="Q45" s="82"/>
      <c r="R45" s="82"/>
      <c r="S45" s="82"/>
      <c r="T45" s="82">
        <f aca="true" t="shared" si="2" ref="T45:AG45">COUNTIF(T8:T41,"&gt;-1")</f>
        <v>15</v>
      </c>
      <c r="U45" s="82">
        <f t="shared" si="2"/>
        <v>12</v>
      </c>
      <c r="V45" s="82">
        <f t="shared" si="2"/>
        <v>7</v>
      </c>
      <c r="W45" s="82">
        <f t="shared" si="2"/>
        <v>0</v>
      </c>
      <c r="X45" s="82">
        <f t="shared" si="2"/>
        <v>0</v>
      </c>
      <c r="Y45" s="82">
        <f t="shared" si="2"/>
        <v>0</v>
      </c>
      <c r="Z45" s="82">
        <f t="shared" si="2"/>
        <v>0</v>
      </c>
      <c r="AA45" s="82">
        <f t="shared" si="2"/>
        <v>13</v>
      </c>
      <c r="AB45" s="82">
        <f t="shared" si="2"/>
        <v>13</v>
      </c>
      <c r="AC45" s="82">
        <f t="shared" si="2"/>
        <v>19</v>
      </c>
      <c r="AD45" s="82">
        <f t="shared" si="2"/>
        <v>15</v>
      </c>
      <c r="AE45" s="82">
        <f t="shared" si="2"/>
        <v>17</v>
      </c>
      <c r="AF45" s="82">
        <f t="shared" si="2"/>
        <v>18</v>
      </c>
      <c r="AG45" s="16">
        <f t="shared" si="2"/>
        <v>0</v>
      </c>
      <c r="AH45" s="16"/>
      <c r="AI45" s="16">
        <f aca="true" t="shared" si="3" ref="AI45:AR45">COUNTIF(AI8:AI41,"&gt;-1")</f>
        <v>0</v>
      </c>
      <c r="AJ45" s="16">
        <f t="shared" si="3"/>
        <v>0</v>
      </c>
      <c r="AK45" s="16">
        <f t="shared" si="3"/>
        <v>0</v>
      </c>
      <c r="AL45" s="16">
        <f t="shared" si="3"/>
        <v>13</v>
      </c>
      <c r="AM45" s="16">
        <f t="shared" si="3"/>
        <v>14</v>
      </c>
      <c r="AN45" s="16">
        <f t="shared" si="3"/>
        <v>7</v>
      </c>
      <c r="AO45" s="16">
        <f t="shared" si="3"/>
        <v>0</v>
      </c>
      <c r="AP45" s="16">
        <f t="shared" si="3"/>
        <v>13</v>
      </c>
      <c r="AQ45" s="16">
        <f t="shared" si="3"/>
        <v>6</v>
      </c>
      <c r="AR45" s="16">
        <f t="shared" si="3"/>
        <v>0</v>
      </c>
      <c r="AS45" s="16">
        <f>COUNTIF(AS8:AS41,"&gt;-1")</f>
        <v>15</v>
      </c>
      <c r="AT45" s="49"/>
      <c r="AU45" s="16">
        <f aca="true" t="shared" si="4" ref="AU45:BE45">COUNTIF(AU8:AU41,"&gt;-1")</f>
        <v>1</v>
      </c>
      <c r="AV45" s="16">
        <f t="shared" si="4"/>
        <v>4</v>
      </c>
      <c r="AW45" s="16">
        <f t="shared" si="4"/>
        <v>0</v>
      </c>
      <c r="AX45" s="16">
        <f t="shared" si="4"/>
        <v>0</v>
      </c>
      <c r="AY45" s="16">
        <f t="shared" si="4"/>
        <v>0</v>
      </c>
      <c r="AZ45" s="16">
        <f t="shared" si="4"/>
        <v>0</v>
      </c>
      <c r="BA45" s="16">
        <f t="shared" si="4"/>
        <v>0</v>
      </c>
      <c r="BB45" s="16">
        <f t="shared" si="4"/>
        <v>8</v>
      </c>
      <c r="BC45" s="16">
        <f t="shared" si="4"/>
        <v>9</v>
      </c>
      <c r="BD45" s="16">
        <f t="shared" si="4"/>
        <v>8</v>
      </c>
      <c r="BE45" s="16">
        <f t="shared" si="4"/>
        <v>7</v>
      </c>
    </row>
    <row r="46" spans="1:26" ht="15">
      <c r="A46" s="17"/>
      <c r="E46" s="16"/>
      <c r="F46" s="16"/>
      <c r="G46" s="16"/>
      <c r="H46" s="16"/>
      <c r="I46" s="16"/>
      <c r="J46" s="16"/>
      <c r="K46" s="16"/>
      <c r="L46" s="16"/>
      <c r="M46" s="16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16"/>
    </row>
    <row r="47" spans="1:27" ht="15">
      <c r="A47" s="17"/>
      <c r="E47" s="16"/>
      <c r="F47" s="16"/>
      <c r="G47" s="16"/>
      <c r="H47" s="16"/>
      <c r="I47" s="16"/>
      <c r="J47" s="16"/>
      <c r="K47" s="16"/>
      <c r="L47" s="16"/>
      <c r="M47" s="16"/>
      <c r="N47" s="80"/>
      <c r="O47" s="80"/>
      <c r="P47" s="56"/>
      <c r="Q47" s="80"/>
      <c r="R47" s="80"/>
      <c r="S47" s="80"/>
      <c r="T47" s="80"/>
      <c r="U47" s="80"/>
      <c r="V47" s="80"/>
      <c r="W47" s="80"/>
      <c r="X47" s="80"/>
      <c r="Y47" s="82"/>
      <c r="Z47" s="16"/>
      <c r="AA47" s="16"/>
    </row>
    <row r="48" spans="1:24" ht="12.75">
      <c r="A48" s="47" t="s">
        <v>321</v>
      </c>
      <c r="E48" s="16"/>
      <c r="F48" s="16"/>
      <c r="H48" s="30" t="s">
        <v>429</v>
      </c>
      <c r="I48" s="80"/>
      <c r="J48" s="82"/>
      <c r="K48" s="82"/>
      <c r="L48" s="82"/>
      <c r="M48" s="82"/>
      <c r="N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5:21" ht="12.75">
      <c r="E49" s="16"/>
      <c r="F49" s="16"/>
      <c r="G49" s="32"/>
      <c r="H49" s="83" t="s">
        <v>33</v>
      </c>
      <c r="I49" s="84" t="s">
        <v>235</v>
      </c>
      <c r="J49" s="84" t="s">
        <v>239</v>
      </c>
      <c r="K49" s="84" t="s">
        <v>142</v>
      </c>
      <c r="L49" s="82" t="s">
        <v>135</v>
      </c>
      <c r="M49" s="82" t="s">
        <v>97</v>
      </c>
      <c r="N49" s="82" t="s">
        <v>95</v>
      </c>
      <c r="O49" s="82" t="s">
        <v>123</v>
      </c>
      <c r="P49" s="82" t="s">
        <v>427</v>
      </c>
      <c r="Q49" s="82" t="s">
        <v>215</v>
      </c>
      <c r="R49" s="82" t="s">
        <v>216</v>
      </c>
      <c r="S49" s="82" t="s">
        <v>136</v>
      </c>
      <c r="T49" s="82" t="s">
        <v>137</v>
      </c>
      <c r="U49" s="82" t="s">
        <v>249</v>
      </c>
    </row>
    <row r="50" spans="1:38" ht="12.75">
      <c r="A50" s="117">
        <v>45088</v>
      </c>
      <c r="B50" s="118" t="s">
        <v>310</v>
      </c>
      <c r="C50" s="118" t="s">
        <v>227</v>
      </c>
      <c r="D50" s="118" t="s">
        <v>36</v>
      </c>
      <c r="E50" s="119">
        <v>3</v>
      </c>
      <c r="F50" s="108"/>
      <c r="G50" s="32"/>
      <c r="H50" s="83" t="s">
        <v>31</v>
      </c>
      <c r="I50" s="85" t="s">
        <v>67</v>
      </c>
      <c r="J50" s="85" t="s">
        <v>67</v>
      </c>
      <c r="K50" s="85" t="s">
        <v>58</v>
      </c>
      <c r="L50" s="78" t="s">
        <v>56</v>
      </c>
      <c r="M50" s="78" t="s">
        <v>58</v>
      </c>
      <c r="N50" s="78" t="s">
        <v>58</v>
      </c>
      <c r="O50" s="78" t="s">
        <v>80</v>
      </c>
      <c r="P50" s="78" t="s">
        <v>44</v>
      </c>
      <c r="Q50" s="78" t="s">
        <v>43</v>
      </c>
      <c r="R50" s="78" t="s">
        <v>67</v>
      </c>
      <c r="S50" s="49" t="s">
        <v>57</v>
      </c>
      <c r="T50" s="49" t="s">
        <v>63</v>
      </c>
      <c r="U50" s="49" t="s">
        <v>82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75">
      <c r="A51" s="117">
        <v>45102</v>
      </c>
      <c r="B51" s="118" t="s">
        <v>311</v>
      </c>
      <c r="C51" s="118" t="s">
        <v>127</v>
      </c>
      <c r="D51" s="118" t="s">
        <v>18</v>
      </c>
      <c r="E51" s="108">
        <v>1</v>
      </c>
      <c r="F51" s="108"/>
      <c r="G51" s="16"/>
      <c r="H51" s="83" t="s">
        <v>129</v>
      </c>
      <c r="I51" s="87" t="s">
        <v>208</v>
      </c>
      <c r="J51" s="87" t="s">
        <v>208</v>
      </c>
      <c r="K51" s="87" t="s">
        <v>46</v>
      </c>
      <c r="L51" s="82" t="s">
        <v>53</v>
      </c>
      <c r="M51" s="82" t="s">
        <v>93</v>
      </c>
      <c r="N51" s="82" t="s">
        <v>46</v>
      </c>
      <c r="O51" s="82" t="s">
        <v>46</v>
      </c>
      <c r="P51" s="82" t="s">
        <v>62</v>
      </c>
      <c r="Q51" s="82" t="s">
        <v>64</v>
      </c>
      <c r="R51" s="82" t="s">
        <v>208</v>
      </c>
      <c r="S51" s="86" t="s">
        <v>53</v>
      </c>
      <c r="T51" s="86" t="s">
        <v>46</v>
      </c>
      <c r="U51" s="86" t="s">
        <v>60</v>
      </c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1:21" ht="12.75">
      <c r="A52" s="117">
        <v>45108</v>
      </c>
      <c r="B52" s="118" t="s">
        <v>374</v>
      </c>
      <c r="C52" s="118" t="s">
        <v>127</v>
      </c>
      <c r="D52" s="118" t="s">
        <v>19</v>
      </c>
      <c r="E52" s="108">
        <v>1</v>
      </c>
      <c r="F52" s="108"/>
      <c r="H52" s="83" t="s">
        <v>144</v>
      </c>
      <c r="I52" s="77">
        <v>1.5</v>
      </c>
      <c r="J52" s="77">
        <v>1.5</v>
      </c>
      <c r="K52" s="77">
        <v>4.9</v>
      </c>
      <c r="L52" s="77">
        <v>7</v>
      </c>
      <c r="M52" s="77">
        <v>8.8</v>
      </c>
      <c r="N52" s="77">
        <v>4.9</v>
      </c>
      <c r="O52" s="77">
        <v>4.9</v>
      </c>
      <c r="P52" s="82">
        <v>3.5</v>
      </c>
      <c r="Q52" s="82">
        <v>2.8</v>
      </c>
      <c r="R52" s="82">
        <v>1.5</v>
      </c>
      <c r="S52">
        <v>7</v>
      </c>
      <c r="T52">
        <v>4.9</v>
      </c>
      <c r="U52">
        <v>3.8</v>
      </c>
    </row>
    <row r="53" spans="1:38" ht="15">
      <c r="A53" s="117">
        <v>45185</v>
      </c>
      <c r="B53" s="118" t="s">
        <v>312</v>
      </c>
      <c r="C53" s="118" t="s">
        <v>231</v>
      </c>
      <c r="D53" s="118" t="s">
        <v>36</v>
      </c>
      <c r="E53" s="108">
        <v>3</v>
      </c>
      <c r="F53" s="108"/>
      <c r="G53" s="31"/>
      <c r="H53" s="88" t="s">
        <v>145</v>
      </c>
      <c r="I53" s="89">
        <v>25</v>
      </c>
      <c r="J53" s="89">
        <v>25</v>
      </c>
      <c r="K53" s="89">
        <v>100</v>
      </c>
      <c r="L53" s="89">
        <v>115</v>
      </c>
      <c r="M53" s="89">
        <v>160</v>
      </c>
      <c r="N53" s="89">
        <v>100</v>
      </c>
      <c r="O53" s="89">
        <v>100</v>
      </c>
      <c r="P53" s="82">
        <v>75</v>
      </c>
      <c r="Q53" s="82">
        <v>65</v>
      </c>
      <c r="R53" s="89">
        <v>25</v>
      </c>
      <c r="S53" s="58">
        <v>115</v>
      </c>
      <c r="T53" s="58">
        <v>100</v>
      </c>
      <c r="U53" s="58">
        <v>65</v>
      </c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</row>
    <row r="54" spans="1:38" ht="15">
      <c r="A54" s="117">
        <v>45235</v>
      </c>
      <c r="B54" s="118" t="s">
        <v>429</v>
      </c>
      <c r="C54" s="118" t="s">
        <v>233</v>
      </c>
      <c r="D54" s="118" t="s">
        <v>21</v>
      </c>
      <c r="E54" s="108">
        <v>2</v>
      </c>
      <c r="F54" s="108"/>
      <c r="G54" s="20"/>
      <c r="H54" s="88" t="s">
        <v>133</v>
      </c>
      <c r="I54" s="89">
        <v>23.31</v>
      </c>
      <c r="J54" s="89">
        <v>39.52</v>
      </c>
      <c r="K54" s="89">
        <v>84.22</v>
      </c>
      <c r="L54" s="89" t="s">
        <v>428</v>
      </c>
      <c r="M54" s="89">
        <v>94.57</v>
      </c>
      <c r="N54" s="89">
        <v>108.54</v>
      </c>
      <c r="O54" s="81">
        <v>132.38</v>
      </c>
      <c r="P54" s="81">
        <v>45.57</v>
      </c>
      <c r="Q54" s="81" t="s">
        <v>428</v>
      </c>
      <c r="R54" s="81">
        <v>23.27</v>
      </c>
      <c r="S54" s="16">
        <v>106.57</v>
      </c>
      <c r="T54" s="16">
        <v>104.23</v>
      </c>
      <c r="U54" s="16">
        <v>111.19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12.75">
      <c r="A55" s="117">
        <v>45256</v>
      </c>
      <c r="B55" s="118" t="s">
        <v>256</v>
      </c>
      <c r="C55" s="118" t="s">
        <v>131</v>
      </c>
      <c r="D55" s="118" t="s">
        <v>23</v>
      </c>
      <c r="E55" s="108">
        <v>1</v>
      </c>
      <c r="F55" s="108"/>
      <c r="G55" s="20"/>
      <c r="H55" s="83" t="s">
        <v>39</v>
      </c>
      <c r="I55" s="87" t="str">
        <f>VLOOKUP(I50,$A$76:$C$115,3,FALSE)</f>
        <v>Yellow</v>
      </c>
      <c r="J55" s="87" t="str">
        <f>VLOOKUP(J50,$A$76:$C$115,3,FALSE)</f>
        <v>Yellow</v>
      </c>
      <c r="K55" s="87" t="str">
        <f>VLOOKUP(K50,$A$76:$C$115,3,FALSE)</f>
        <v>Blue</v>
      </c>
      <c r="L55" s="87" t="str">
        <f>VLOOKUP(L50,$A$76:$C$115,3,FALSE)</f>
        <v>Sh Brown</v>
      </c>
      <c r="M55" s="87" t="str">
        <f>VLOOKUP(M50,$A$76:$C$115,3,FALSE)</f>
        <v>Blue</v>
      </c>
      <c r="N55" s="87" t="str">
        <f aca="true" t="shared" si="5" ref="N55:U55">VLOOKUP(N50,$A$76:$C$115,3,FALSE)</f>
        <v>Blue</v>
      </c>
      <c r="O55" s="87" t="str">
        <f t="shared" si="5"/>
        <v>Sh Green</v>
      </c>
      <c r="P55" s="87" t="str">
        <f t="shared" si="5"/>
        <v>L Green</v>
      </c>
      <c r="Q55" s="87" t="str">
        <f t="shared" si="5"/>
        <v>Orange</v>
      </c>
      <c r="R55" s="87" t="str">
        <f t="shared" si="5"/>
        <v>Yellow</v>
      </c>
      <c r="S55" s="87" t="str">
        <f t="shared" si="5"/>
        <v>Blue</v>
      </c>
      <c r="T55" s="87" t="str">
        <f t="shared" si="5"/>
        <v>Sh Green</v>
      </c>
      <c r="U55" s="87" t="str">
        <f t="shared" si="5"/>
        <v>Sh Green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5">
      <c r="A56" s="107">
        <v>45263</v>
      </c>
      <c r="B56" s="79" t="s">
        <v>313</v>
      </c>
      <c r="C56" s="79" t="s">
        <v>132</v>
      </c>
      <c r="D56" s="79" t="s">
        <v>17</v>
      </c>
      <c r="E56" s="108">
        <v>1</v>
      </c>
      <c r="F56" s="108"/>
      <c r="G56" s="33"/>
      <c r="H56" s="83" t="s">
        <v>146</v>
      </c>
      <c r="I56" s="82">
        <f>VLOOKUP(I50,$A$76:$C$115,2,FALSE)</f>
        <v>9.5</v>
      </c>
      <c r="J56" s="82">
        <f>VLOOKUP(J50,$A$76:$C$115,2,FALSE)</f>
        <v>9.5</v>
      </c>
      <c r="K56" s="82">
        <f>VLOOKUP(K50,$A$76:$C$115,2,FALSE)</f>
        <v>8.75</v>
      </c>
      <c r="L56" s="82">
        <f>VLOOKUP(L50,$A$76:$C$115,2,FALSE)</f>
        <v>7.5</v>
      </c>
      <c r="M56" s="82">
        <f>VLOOKUP(M50,$A$76:$C$115,2,FALSE)</f>
        <v>8.75</v>
      </c>
      <c r="N56" s="82">
        <f aca="true" t="shared" si="6" ref="N56:U56">VLOOKUP(N50,$A$76:$C$115,2,FALSE)</f>
        <v>8.75</v>
      </c>
      <c r="O56" s="82">
        <f t="shared" si="6"/>
        <v>12.75</v>
      </c>
      <c r="P56" s="82">
        <f t="shared" si="6"/>
        <v>7.5</v>
      </c>
      <c r="Q56" s="82">
        <f t="shared" si="6"/>
        <v>7.75</v>
      </c>
      <c r="R56" s="82">
        <f t="shared" si="6"/>
        <v>9.5</v>
      </c>
      <c r="S56" s="82">
        <f t="shared" si="6"/>
        <v>8</v>
      </c>
      <c r="T56" s="82">
        <f t="shared" si="6"/>
        <v>11.5</v>
      </c>
      <c r="U56" s="82">
        <f t="shared" si="6"/>
        <v>15.25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1:38" ht="12.75">
      <c r="A57" s="107">
        <v>45274</v>
      </c>
      <c r="B57" s="79" t="s">
        <v>487</v>
      </c>
      <c r="C57" s="79" t="s">
        <v>232</v>
      </c>
      <c r="D57" s="79" t="s">
        <v>18</v>
      </c>
      <c r="E57" s="108">
        <v>3</v>
      </c>
      <c r="F57" s="108"/>
      <c r="G57" s="31" t="s">
        <v>265</v>
      </c>
      <c r="H57" s="83" t="s">
        <v>147</v>
      </c>
      <c r="I57" s="82">
        <f>I52+(I53/100)</f>
        <v>1.75</v>
      </c>
      <c r="J57" s="82">
        <f>J52+(J53/100)</f>
        <v>1.75</v>
      </c>
      <c r="K57" s="82">
        <f>K52+(K53/100)</f>
        <v>5.9</v>
      </c>
      <c r="L57" s="82">
        <f>L52+(L53/100)</f>
        <v>8.15</v>
      </c>
      <c r="M57" s="82">
        <f>M52+(M53/100)</f>
        <v>10.4</v>
      </c>
      <c r="N57" s="82">
        <f aca="true" t="shared" si="7" ref="N57:U57">N52+(N53/100)</f>
        <v>5.9</v>
      </c>
      <c r="O57" s="82">
        <f t="shared" si="7"/>
        <v>5.9</v>
      </c>
      <c r="P57" s="82">
        <f t="shared" si="7"/>
        <v>4.25</v>
      </c>
      <c r="Q57" s="82">
        <f t="shared" si="7"/>
        <v>3.4499999999999997</v>
      </c>
      <c r="R57" s="82">
        <f t="shared" si="7"/>
        <v>1.75</v>
      </c>
      <c r="S57" s="82">
        <f t="shared" si="7"/>
        <v>8.15</v>
      </c>
      <c r="T57" s="82">
        <f t="shared" si="7"/>
        <v>5.9</v>
      </c>
      <c r="U57" s="82">
        <f t="shared" si="7"/>
        <v>4.45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</row>
    <row r="58" spans="1:38" ht="12.75">
      <c r="A58" s="107">
        <v>45286</v>
      </c>
      <c r="B58" s="79" t="s">
        <v>246</v>
      </c>
      <c r="C58" s="79" t="s">
        <v>230</v>
      </c>
      <c r="D58" s="79" t="s">
        <v>314</v>
      </c>
      <c r="E58" s="108">
        <v>3</v>
      </c>
      <c r="F58" s="108"/>
      <c r="G58" s="31"/>
      <c r="H58" s="83" t="s">
        <v>148</v>
      </c>
      <c r="I58" s="82">
        <f>I57*I56</f>
        <v>16.625</v>
      </c>
      <c r="J58" s="82">
        <f>J57*J56</f>
        <v>16.625</v>
      </c>
      <c r="K58" s="82">
        <f>K57*K56</f>
        <v>51.625</v>
      </c>
      <c r="L58" s="82">
        <f>L57*L56</f>
        <v>61.125</v>
      </c>
      <c r="M58" s="82">
        <f>M57*M56</f>
        <v>91</v>
      </c>
      <c r="N58" s="82">
        <f aca="true" t="shared" si="8" ref="N58:U58">N57*N56</f>
        <v>51.625</v>
      </c>
      <c r="O58" s="82">
        <f t="shared" si="8"/>
        <v>75.22500000000001</v>
      </c>
      <c r="P58" s="82">
        <f t="shared" si="8"/>
        <v>31.875</v>
      </c>
      <c r="Q58" s="82">
        <f t="shared" si="8"/>
        <v>26.737499999999997</v>
      </c>
      <c r="R58" s="82">
        <f t="shared" si="8"/>
        <v>16.625</v>
      </c>
      <c r="S58" s="82">
        <f t="shared" si="8"/>
        <v>65.2</v>
      </c>
      <c r="T58" s="82">
        <f t="shared" si="8"/>
        <v>67.85000000000001</v>
      </c>
      <c r="U58" s="82">
        <f t="shared" si="8"/>
        <v>67.8625</v>
      </c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</row>
    <row r="59" spans="1:38" ht="12.75">
      <c r="A59" s="107">
        <v>45305</v>
      </c>
      <c r="B59" s="79" t="s">
        <v>315</v>
      </c>
      <c r="C59" s="79" t="s">
        <v>228</v>
      </c>
      <c r="D59" s="79" t="s">
        <v>18</v>
      </c>
      <c r="E59" s="108">
        <v>2</v>
      </c>
      <c r="F59" s="108"/>
      <c r="G59" s="20"/>
      <c r="H59" s="83" t="s">
        <v>149</v>
      </c>
      <c r="I59" s="82">
        <f>I54-I58</f>
        <v>6.684999999999999</v>
      </c>
      <c r="J59" s="82">
        <f>J54-J58</f>
        <v>22.895000000000003</v>
      </c>
      <c r="K59" s="82">
        <f>K54-K58</f>
        <v>32.595</v>
      </c>
      <c r="L59" s="82" t="e">
        <f>L54-L58</f>
        <v>#VALUE!</v>
      </c>
      <c r="M59" s="82">
        <f>M54-M58</f>
        <v>3.569999999999993</v>
      </c>
      <c r="N59" s="82">
        <f aca="true" t="shared" si="9" ref="N59:U59">N54-N58</f>
        <v>56.915000000000006</v>
      </c>
      <c r="O59" s="82">
        <f t="shared" si="9"/>
        <v>57.15499999999999</v>
      </c>
      <c r="P59" s="82">
        <f t="shared" si="9"/>
        <v>13.695</v>
      </c>
      <c r="Q59" s="82" t="e">
        <f t="shared" si="9"/>
        <v>#VALUE!</v>
      </c>
      <c r="R59" s="82">
        <f t="shared" si="9"/>
        <v>6.645</v>
      </c>
      <c r="S59" s="82">
        <f t="shared" si="9"/>
        <v>41.36999999999999</v>
      </c>
      <c r="T59" s="82">
        <f t="shared" si="9"/>
        <v>36.379999999999995</v>
      </c>
      <c r="U59" s="82">
        <f t="shared" si="9"/>
        <v>43.3275</v>
      </c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1:38" ht="12.75">
      <c r="A60" s="107">
        <v>45319</v>
      </c>
      <c r="B60" s="79" t="s">
        <v>316</v>
      </c>
      <c r="C60" s="79" t="s">
        <v>228</v>
      </c>
      <c r="D60" s="79" t="s">
        <v>21</v>
      </c>
      <c r="E60" s="108">
        <v>2</v>
      </c>
      <c r="F60" s="108"/>
      <c r="G60" s="16"/>
      <c r="H60" s="83" t="s">
        <v>150</v>
      </c>
      <c r="I60" s="77">
        <f>I59/I58</f>
        <v>0.40210526315789463</v>
      </c>
      <c r="J60" s="77">
        <f>J59/J58</f>
        <v>1.3771428571428572</v>
      </c>
      <c r="K60" s="77">
        <f>K59/K58</f>
        <v>0.6313801452784503</v>
      </c>
      <c r="L60" s="77" t="e">
        <f>L59/L58</f>
        <v>#VALUE!</v>
      </c>
      <c r="M60" s="77">
        <f>M59/M58</f>
        <v>0.03923076923076915</v>
      </c>
      <c r="N60" s="77">
        <f aca="true" t="shared" si="10" ref="N60:U60">N59/N58</f>
        <v>1.1024697336561744</v>
      </c>
      <c r="O60" s="77">
        <f t="shared" si="10"/>
        <v>0.7597873047524092</v>
      </c>
      <c r="P60" s="77">
        <f t="shared" si="10"/>
        <v>0.42964705882352944</v>
      </c>
      <c r="Q60" s="77" t="e">
        <f t="shared" si="10"/>
        <v>#VALUE!</v>
      </c>
      <c r="R60" s="77">
        <f t="shared" si="10"/>
        <v>0.3996992481203007</v>
      </c>
      <c r="S60" s="77">
        <f t="shared" si="10"/>
        <v>0.6345092024539876</v>
      </c>
      <c r="T60" s="77">
        <f t="shared" si="10"/>
        <v>0.5361827560795872</v>
      </c>
      <c r="U60" s="77">
        <f t="shared" si="10"/>
        <v>0.6384601215693498</v>
      </c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1:38" ht="12.75">
      <c r="A61" s="107">
        <v>45340</v>
      </c>
      <c r="B61" s="79" t="s">
        <v>223</v>
      </c>
      <c r="C61" s="79" t="s">
        <v>317</v>
      </c>
      <c r="D61" s="79" t="s">
        <v>223</v>
      </c>
      <c r="E61" s="108">
        <v>1</v>
      </c>
      <c r="F61" s="108"/>
      <c r="G61" s="16"/>
      <c r="H61" s="83" t="s">
        <v>119</v>
      </c>
      <c r="I61" s="82">
        <f>100-(I60*100)</f>
        <v>59.789473684210535</v>
      </c>
      <c r="J61" s="82">
        <f>100-(J60*100)</f>
        <v>-37.71428571428572</v>
      </c>
      <c r="K61" s="82">
        <f>100-(K60*100)</f>
        <v>36.86198547215497</v>
      </c>
      <c r="L61" s="82" t="e">
        <f>100-(L60*100)</f>
        <v>#VALUE!</v>
      </c>
      <c r="M61" s="82">
        <f>100-(M60*100)</f>
        <v>96.07692307692308</v>
      </c>
      <c r="N61" s="82">
        <f aca="true" t="shared" si="11" ref="N61:U61">100-(N60*100)</f>
        <v>-10.246973365617436</v>
      </c>
      <c r="O61" s="82">
        <f t="shared" si="11"/>
        <v>24.021269524759077</v>
      </c>
      <c r="P61" s="82">
        <f t="shared" si="11"/>
        <v>57.035294117647055</v>
      </c>
      <c r="Q61" s="82" t="e">
        <f t="shared" si="11"/>
        <v>#VALUE!</v>
      </c>
      <c r="R61" s="82">
        <f t="shared" si="11"/>
        <v>60.03007518796993</v>
      </c>
      <c r="S61" s="82">
        <f t="shared" si="11"/>
        <v>36.549079754601244</v>
      </c>
      <c r="T61" s="82">
        <f t="shared" si="11"/>
        <v>46.38172439204128</v>
      </c>
      <c r="U61" s="82">
        <f t="shared" si="11"/>
        <v>36.15398784306502</v>
      </c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ht="12.75">
      <c r="A62" s="107">
        <v>45343</v>
      </c>
      <c r="B62" s="79" t="s">
        <v>488</v>
      </c>
      <c r="C62" s="79" t="s">
        <v>232</v>
      </c>
      <c r="D62" s="79" t="s">
        <v>21</v>
      </c>
      <c r="E62" s="108">
        <v>3</v>
      </c>
      <c r="F62" s="108"/>
      <c r="G62" s="16"/>
      <c r="H62" s="83" t="s">
        <v>151</v>
      </c>
      <c r="I62" s="82">
        <v>0.75</v>
      </c>
      <c r="J62" s="82">
        <v>0.75</v>
      </c>
      <c r="K62" s="82">
        <v>0.75</v>
      </c>
      <c r="L62" s="82">
        <v>1</v>
      </c>
      <c r="M62" s="82">
        <v>1</v>
      </c>
      <c r="N62" s="82">
        <v>0.75</v>
      </c>
      <c r="O62" s="82">
        <v>1</v>
      </c>
      <c r="P62" s="82">
        <v>1</v>
      </c>
      <c r="Q62" s="82">
        <v>1</v>
      </c>
      <c r="R62" s="82">
        <v>0.75</v>
      </c>
      <c r="S62" s="82">
        <v>1</v>
      </c>
      <c r="T62" s="82">
        <v>0.75</v>
      </c>
      <c r="U62" s="82">
        <v>1</v>
      </c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</row>
    <row r="63" spans="1:38" ht="12.75">
      <c r="A63" s="107">
        <v>45347</v>
      </c>
      <c r="B63" s="79" t="s">
        <v>318</v>
      </c>
      <c r="C63" s="79" t="s">
        <v>132</v>
      </c>
      <c r="D63" s="79" t="s">
        <v>19</v>
      </c>
      <c r="E63" s="108">
        <v>1</v>
      </c>
      <c r="F63" s="108"/>
      <c r="G63" s="16"/>
      <c r="H63" s="83" t="s">
        <v>152</v>
      </c>
      <c r="I63" s="82">
        <f>ROUND(I61*I62,0)</f>
        <v>45</v>
      </c>
      <c r="J63" s="82">
        <f>ROUND(J61*J62,0)</f>
        <v>-28</v>
      </c>
      <c r="K63" s="82">
        <f>ROUND(K61*K62,0)</f>
        <v>28</v>
      </c>
      <c r="L63" s="82" t="e">
        <f>ROUND(L61*L62,0)</f>
        <v>#VALUE!</v>
      </c>
      <c r="M63" s="82">
        <f>ROUND(M61*M62,0)</f>
        <v>96</v>
      </c>
      <c r="N63" s="82">
        <f aca="true" t="shared" si="12" ref="N63:U63">ROUND(N61*N62,0)</f>
        <v>-8</v>
      </c>
      <c r="O63" s="82">
        <f t="shared" si="12"/>
        <v>24</v>
      </c>
      <c r="P63" s="82">
        <f t="shared" si="12"/>
        <v>57</v>
      </c>
      <c r="Q63" s="82" t="e">
        <f t="shared" si="12"/>
        <v>#VALUE!</v>
      </c>
      <c r="R63" s="82">
        <f t="shared" si="12"/>
        <v>45</v>
      </c>
      <c r="S63" s="82">
        <f t="shared" si="12"/>
        <v>37</v>
      </c>
      <c r="T63" s="82">
        <f t="shared" si="12"/>
        <v>35</v>
      </c>
      <c r="U63" s="82">
        <f t="shared" si="12"/>
        <v>36</v>
      </c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ht="15">
      <c r="A64" s="107">
        <v>45375</v>
      </c>
      <c r="B64" s="79" t="s">
        <v>319</v>
      </c>
      <c r="C64" s="79" t="s">
        <v>233</v>
      </c>
      <c r="D64" s="79" t="s">
        <v>17</v>
      </c>
      <c r="E64" s="108">
        <v>2</v>
      </c>
      <c r="F64" s="108"/>
      <c r="G64" s="16"/>
      <c r="H64" s="83" t="s">
        <v>197</v>
      </c>
      <c r="I64" s="81">
        <f>I63*110/96</f>
        <v>51.5625</v>
      </c>
      <c r="J64" s="81">
        <v>1</v>
      </c>
      <c r="K64" s="81">
        <f aca="true" t="shared" si="13" ref="K64:U64">K63*110/96</f>
        <v>32.083333333333336</v>
      </c>
      <c r="L64" s="81">
        <v>1</v>
      </c>
      <c r="M64" s="81">
        <f t="shared" si="13"/>
        <v>110</v>
      </c>
      <c r="N64" s="81">
        <v>1</v>
      </c>
      <c r="O64" s="81">
        <f t="shared" si="13"/>
        <v>27.5</v>
      </c>
      <c r="P64" s="81">
        <f t="shared" si="13"/>
        <v>65.3125</v>
      </c>
      <c r="Q64" s="81">
        <v>1</v>
      </c>
      <c r="R64" s="81">
        <f t="shared" si="13"/>
        <v>51.5625</v>
      </c>
      <c r="S64" s="81">
        <f t="shared" si="13"/>
        <v>42.395833333333336</v>
      </c>
      <c r="T64" s="81">
        <f t="shared" si="13"/>
        <v>40.104166666666664</v>
      </c>
      <c r="U64" s="81">
        <f t="shared" si="13"/>
        <v>41.25</v>
      </c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</row>
    <row r="65" spans="1:53" ht="15">
      <c r="A65" s="107">
        <v>45432</v>
      </c>
      <c r="B65" s="79" t="s">
        <v>320</v>
      </c>
      <c r="C65" s="79" t="s">
        <v>231</v>
      </c>
      <c r="D65" s="79" t="s">
        <v>21</v>
      </c>
      <c r="E65" s="108">
        <v>3</v>
      </c>
      <c r="F65" s="108"/>
      <c r="G65" s="108"/>
      <c r="H65" s="108"/>
      <c r="I65" s="108"/>
      <c r="J65" s="108"/>
      <c r="K65" s="108"/>
      <c r="L65" s="108"/>
      <c r="M65" s="16"/>
      <c r="N65" s="83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</row>
    <row r="66" spans="1:32" ht="15">
      <c r="A66" s="107"/>
      <c r="B66" s="79"/>
      <c r="C66" s="79" t="s">
        <v>230</v>
      </c>
      <c r="D66" s="79"/>
      <c r="E66" s="108">
        <v>3</v>
      </c>
      <c r="F66" s="108"/>
      <c r="G66" s="108"/>
      <c r="H66" s="108"/>
      <c r="I66" s="108"/>
      <c r="J66" s="108"/>
      <c r="K66" s="108"/>
      <c r="L66" s="108"/>
      <c r="M66" s="16"/>
      <c r="N66" s="83"/>
      <c r="O66" s="81"/>
      <c r="P66" s="81"/>
      <c r="Q66" s="81"/>
      <c r="R66" s="81"/>
      <c r="S66" s="81"/>
      <c r="T66" s="81"/>
      <c r="U66" s="81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</row>
    <row r="67" spans="3:23" ht="12.75">
      <c r="C67" s="79" t="s">
        <v>131</v>
      </c>
      <c r="D67" s="79"/>
      <c r="E67" s="108">
        <v>1</v>
      </c>
      <c r="F67" s="108"/>
      <c r="G67" s="30"/>
      <c r="H67" s="30" t="s">
        <v>479</v>
      </c>
      <c r="I67" s="80"/>
      <c r="J67" s="82"/>
      <c r="K67" s="82"/>
      <c r="L67" s="82"/>
      <c r="M67" s="82"/>
      <c r="N67" s="82"/>
      <c r="P67" s="82"/>
      <c r="Q67" s="82"/>
      <c r="R67" s="82"/>
      <c r="S67" s="82"/>
      <c r="T67" s="82"/>
      <c r="U67" s="82"/>
      <c r="V67" s="82"/>
      <c r="W67" s="82"/>
    </row>
    <row r="68" spans="6:21" ht="12.75">
      <c r="F68" s="16"/>
      <c r="G68" s="32"/>
      <c r="H68" s="83" t="s">
        <v>33</v>
      </c>
      <c r="I68" s="84" t="s">
        <v>238</v>
      </c>
      <c r="J68" s="84" t="s">
        <v>240</v>
      </c>
      <c r="K68" s="84" t="s">
        <v>137</v>
      </c>
      <c r="L68" s="49" t="s">
        <v>178</v>
      </c>
      <c r="M68" s="82" t="s">
        <v>141</v>
      </c>
      <c r="N68" s="82" t="s">
        <v>97</v>
      </c>
      <c r="O68" s="82"/>
      <c r="P68" s="82"/>
      <c r="Q68" s="82"/>
      <c r="R68" s="82"/>
      <c r="S68" s="82"/>
      <c r="T68" s="82"/>
      <c r="U68" s="82"/>
    </row>
    <row r="69" spans="4:19" ht="12.75">
      <c r="D69" t="s">
        <v>334</v>
      </c>
      <c r="E69" s="16">
        <v>6</v>
      </c>
      <c r="F69" s="16"/>
      <c r="G69" s="32"/>
      <c r="H69" s="83" t="s">
        <v>31</v>
      </c>
      <c r="I69" s="85" t="s">
        <v>50</v>
      </c>
      <c r="J69" s="85" t="s">
        <v>73</v>
      </c>
      <c r="K69" s="85" t="s">
        <v>63</v>
      </c>
      <c r="L69" s="78" t="s">
        <v>79</v>
      </c>
      <c r="M69" s="78" t="s">
        <v>58</v>
      </c>
      <c r="N69" s="78" t="s">
        <v>58</v>
      </c>
      <c r="O69" s="78"/>
      <c r="P69" s="78"/>
      <c r="Q69" s="78"/>
      <c r="R69" s="78"/>
      <c r="S69" s="78"/>
    </row>
    <row r="70" spans="1:19" ht="12.75">
      <c r="A70" s="69"/>
      <c r="B70" s="47"/>
      <c r="C70" s="97"/>
      <c r="D70" s="97" t="s">
        <v>389</v>
      </c>
      <c r="E70" s="108">
        <v>4</v>
      </c>
      <c r="F70" s="108"/>
      <c r="G70" s="16"/>
      <c r="H70" s="83" t="s">
        <v>129</v>
      </c>
      <c r="I70" s="87" t="s">
        <v>92</v>
      </c>
      <c r="J70" s="87" t="s">
        <v>53</v>
      </c>
      <c r="K70" s="87" t="s">
        <v>46</v>
      </c>
      <c r="L70" s="82" t="s">
        <v>46</v>
      </c>
      <c r="M70" s="82" t="s">
        <v>53</v>
      </c>
      <c r="N70" s="82" t="s">
        <v>53</v>
      </c>
      <c r="O70" s="82"/>
      <c r="P70" s="82"/>
      <c r="Q70" s="82"/>
      <c r="R70" s="82"/>
      <c r="S70" s="82"/>
    </row>
    <row r="71" spans="1:19" ht="12.75">
      <c r="A71" s="47"/>
      <c r="B71" s="47"/>
      <c r="D71" t="s">
        <v>388</v>
      </c>
      <c r="E71" s="108">
        <v>4</v>
      </c>
      <c r="F71" s="108"/>
      <c r="H71" s="83" t="s">
        <v>144</v>
      </c>
      <c r="I71" s="77">
        <v>12.6</v>
      </c>
      <c r="J71" s="77">
        <v>6.9</v>
      </c>
      <c r="K71" s="77">
        <v>5</v>
      </c>
      <c r="L71" s="77">
        <v>5</v>
      </c>
      <c r="M71" s="77">
        <v>7.1</v>
      </c>
      <c r="N71" s="77">
        <v>7.1</v>
      </c>
      <c r="O71" s="77"/>
      <c r="P71" s="77"/>
      <c r="Q71" s="77"/>
      <c r="R71" s="77"/>
      <c r="S71" s="77"/>
    </row>
    <row r="72" spans="7:19" ht="15">
      <c r="G72" s="31"/>
      <c r="H72" s="88" t="s">
        <v>145</v>
      </c>
      <c r="I72" s="89">
        <v>435</v>
      </c>
      <c r="J72" s="89">
        <v>245</v>
      </c>
      <c r="K72" s="89">
        <v>170</v>
      </c>
      <c r="L72" s="89">
        <v>170</v>
      </c>
      <c r="M72" s="89">
        <v>270</v>
      </c>
      <c r="N72" s="89">
        <v>270</v>
      </c>
      <c r="O72" s="89"/>
      <c r="P72" s="89"/>
      <c r="Q72" s="89"/>
      <c r="R72" s="89"/>
      <c r="S72" s="89"/>
    </row>
    <row r="73" spans="1:19" ht="15">
      <c r="A73" t="s">
        <v>94</v>
      </c>
      <c r="G73" s="20"/>
      <c r="H73" s="88" t="s">
        <v>133</v>
      </c>
      <c r="I73" s="89">
        <v>118.13</v>
      </c>
      <c r="J73" s="89">
        <v>85.21</v>
      </c>
      <c r="K73" s="89">
        <v>74.14</v>
      </c>
      <c r="L73" s="89">
        <v>95.58</v>
      </c>
      <c r="M73" s="89">
        <v>97.5</v>
      </c>
      <c r="N73" s="89">
        <v>70.4</v>
      </c>
      <c r="O73" s="89"/>
      <c r="P73" s="89"/>
      <c r="Q73" s="89"/>
      <c r="R73" s="89"/>
      <c r="S73" s="89"/>
    </row>
    <row r="74" spans="7:21" ht="12.75">
      <c r="G74" s="20"/>
      <c r="H74" s="83" t="s">
        <v>39</v>
      </c>
      <c r="I74" s="87" t="str">
        <f aca="true" t="shared" si="14" ref="I74:N74">VLOOKUP(I69,$A$76:$C$115,3,FALSE)</f>
        <v>Black</v>
      </c>
      <c r="J74" s="87" t="str">
        <f t="shared" si="14"/>
        <v>Sh Brown</v>
      </c>
      <c r="K74" s="87" t="str">
        <f t="shared" si="14"/>
        <v>Sh Green</v>
      </c>
      <c r="L74" s="87" t="str">
        <f t="shared" si="14"/>
        <v>Green</v>
      </c>
      <c r="M74" s="87" t="str">
        <f t="shared" si="14"/>
        <v>Blue</v>
      </c>
      <c r="N74" s="87" t="str">
        <f t="shared" si="14"/>
        <v>Blue</v>
      </c>
      <c r="O74" s="87"/>
      <c r="P74" s="87"/>
      <c r="Q74" s="87"/>
      <c r="R74" s="87"/>
      <c r="S74" s="87"/>
      <c r="T74" s="87"/>
      <c r="U74" s="87"/>
    </row>
    <row r="75" spans="1:21" ht="15">
      <c r="A75" t="s">
        <v>31</v>
      </c>
      <c r="B75" t="s">
        <v>38</v>
      </c>
      <c r="C75" t="s">
        <v>39</v>
      </c>
      <c r="D75" t="s">
        <v>40</v>
      </c>
      <c r="G75" s="33"/>
      <c r="H75" s="83" t="s">
        <v>146</v>
      </c>
      <c r="I75" s="82">
        <f aca="true" t="shared" si="15" ref="I75:N75">VLOOKUP(I69,$A$76:$C$115,2,FALSE)</f>
        <v>6</v>
      </c>
      <c r="J75" s="82">
        <f t="shared" si="15"/>
        <v>7.5</v>
      </c>
      <c r="K75" s="82">
        <f t="shared" si="15"/>
        <v>11.5</v>
      </c>
      <c r="L75" s="82">
        <f t="shared" si="15"/>
        <v>11.75</v>
      </c>
      <c r="M75" s="82">
        <f t="shared" si="15"/>
        <v>8.75</v>
      </c>
      <c r="N75" s="82">
        <f t="shared" si="15"/>
        <v>8.75</v>
      </c>
      <c r="O75" s="82"/>
      <c r="P75" s="82"/>
      <c r="Q75" s="82"/>
      <c r="R75" s="82"/>
      <c r="S75" s="82"/>
      <c r="T75" s="82"/>
      <c r="U75" s="82"/>
    </row>
    <row r="76" spans="1:21" ht="12.75">
      <c r="A76" t="s">
        <v>209</v>
      </c>
      <c r="B76">
        <v>10</v>
      </c>
      <c r="C76" t="s">
        <v>208</v>
      </c>
      <c r="D76" s="18">
        <f>B76/6</f>
        <v>1.6666666666666667</v>
      </c>
      <c r="G76" s="31"/>
      <c r="H76" s="83" t="s">
        <v>147</v>
      </c>
      <c r="I76" s="82">
        <f aca="true" t="shared" si="16" ref="I76:N76">I71+(I72/100)</f>
        <v>16.95</v>
      </c>
      <c r="J76" s="82">
        <f t="shared" si="16"/>
        <v>9.350000000000001</v>
      </c>
      <c r="K76" s="82">
        <f t="shared" si="16"/>
        <v>6.7</v>
      </c>
      <c r="L76" s="82">
        <f t="shared" si="16"/>
        <v>6.7</v>
      </c>
      <c r="M76" s="82">
        <f t="shared" si="16"/>
        <v>9.8</v>
      </c>
      <c r="N76" s="82">
        <f t="shared" si="16"/>
        <v>9.8</v>
      </c>
      <c r="O76" s="82"/>
      <c r="P76" s="82"/>
      <c r="Q76" s="82"/>
      <c r="R76" s="82"/>
      <c r="S76" s="82"/>
      <c r="T76" s="82"/>
      <c r="U76" s="82"/>
    </row>
    <row r="77" spans="1:21" ht="12.75">
      <c r="A77" t="s">
        <v>210</v>
      </c>
      <c r="B77">
        <v>9</v>
      </c>
      <c r="C77" t="s">
        <v>208</v>
      </c>
      <c r="D77" s="18">
        <f>B77/6</f>
        <v>1.5</v>
      </c>
      <c r="G77" s="31"/>
      <c r="H77" s="83" t="s">
        <v>148</v>
      </c>
      <c r="I77" s="82">
        <f aca="true" t="shared" si="17" ref="I77:N77">I76*I75</f>
        <v>101.69999999999999</v>
      </c>
      <c r="J77" s="82">
        <f t="shared" si="17"/>
        <v>70.12500000000001</v>
      </c>
      <c r="K77" s="82">
        <f t="shared" si="17"/>
        <v>77.05</v>
      </c>
      <c r="L77" s="82">
        <f t="shared" si="17"/>
        <v>78.72500000000001</v>
      </c>
      <c r="M77" s="82">
        <f t="shared" si="17"/>
        <v>85.75</v>
      </c>
      <c r="N77" s="82">
        <f t="shared" si="17"/>
        <v>85.75</v>
      </c>
      <c r="O77" s="82"/>
      <c r="P77" s="82"/>
      <c r="Q77" s="82"/>
      <c r="R77" s="82"/>
      <c r="S77" s="82"/>
      <c r="T77" s="82"/>
      <c r="U77" s="82"/>
    </row>
    <row r="78" spans="1:21" ht="12.75">
      <c r="A78" t="s">
        <v>41</v>
      </c>
      <c r="B78">
        <v>8</v>
      </c>
      <c r="C78" t="s">
        <v>42</v>
      </c>
      <c r="D78" s="18">
        <f>B78/6</f>
        <v>1.3333333333333333</v>
      </c>
      <c r="G78" s="20"/>
      <c r="H78" s="83" t="s">
        <v>149</v>
      </c>
      <c r="I78" s="82">
        <f aca="true" t="shared" si="18" ref="I78:N78">I73-I77</f>
        <v>16.430000000000007</v>
      </c>
      <c r="J78" s="82">
        <f t="shared" si="18"/>
        <v>15.08499999999998</v>
      </c>
      <c r="K78" s="82">
        <f t="shared" si="18"/>
        <v>-2.9099999999999966</v>
      </c>
      <c r="L78" s="82">
        <f t="shared" si="18"/>
        <v>16.85499999999999</v>
      </c>
      <c r="M78" s="82">
        <f t="shared" si="18"/>
        <v>11.75</v>
      </c>
      <c r="N78" s="82">
        <f t="shared" si="18"/>
        <v>-15.349999999999994</v>
      </c>
      <c r="O78" s="82"/>
      <c r="P78" s="82"/>
      <c r="Q78" s="82"/>
      <c r="R78" s="82"/>
      <c r="S78" s="82"/>
      <c r="T78" s="82"/>
      <c r="U78" s="82"/>
    </row>
    <row r="79" spans="1:21" ht="12.75">
      <c r="A79" t="s">
        <v>43</v>
      </c>
      <c r="B79">
        <v>7.75</v>
      </c>
      <c r="C79" t="s">
        <v>64</v>
      </c>
      <c r="D79" s="18">
        <f aca="true" t="shared" si="19" ref="D79:D115">B79/6</f>
        <v>1.2916666666666667</v>
      </c>
      <c r="G79" s="16"/>
      <c r="H79" s="83" t="s">
        <v>150</v>
      </c>
      <c r="I79" s="77">
        <f aca="true" t="shared" si="20" ref="I79:N79">I78/I77</f>
        <v>0.1615535889872174</v>
      </c>
      <c r="J79" s="77">
        <f t="shared" si="20"/>
        <v>0.2151158645276289</v>
      </c>
      <c r="K79" s="77">
        <f t="shared" si="20"/>
        <v>-0.0377676833225178</v>
      </c>
      <c r="L79" s="77">
        <f t="shared" si="20"/>
        <v>0.2140997141949824</v>
      </c>
      <c r="M79" s="77">
        <f t="shared" si="20"/>
        <v>0.13702623906705538</v>
      </c>
      <c r="N79" s="77">
        <f t="shared" si="20"/>
        <v>-0.17900874635568506</v>
      </c>
      <c r="O79" s="77"/>
      <c r="P79" s="77"/>
      <c r="Q79" s="77"/>
      <c r="R79" s="77"/>
      <c r="S79" s="77"/>
      <c r="T79" s="77"/>
      <c r="U79" s="77"/>
    </row>
    <row r="80" spans="1:21" ht="12.75">
      <c r="A80" t="s">
        <v>44</v>
      </c>
      <c r="B80">
        <v>7.5</v>
      </c>
      <c r="C80" t="s">
        <v>62</v>
      </c>
      <c r="D80" s="18">
        <f t="shared" si="19"/>
        <v>1.25</v>
      </c>
      <c r="G80" s="16"/>
      <c r="H80" s="83" t="s">
        <v>119</v>
      </c>
      <c r="I80" s="82">
        <f aca="true" t="shared" si="21" ref="I80:N80">100-(I79*100)</f>
        <v>83.84464110127826</v>
      </c>
      <c r="J80" s="82">
        <f t="shared" si="21"/>
        <v>78.48841354723712</v>
      </c>
      <c r="K80" s="82">
        <f t="shared" si="21"/>
        <v>103.77676833225178</v>
      </c>
      <c r="L80" s="82">
        <f t="shared" si="21"/>
        <v>78.59002858050177</v>
      </c>
      <c r="M80" s="82">
        <f t="shared" si="21"/>
        <v>86.29737609329446</v>
      </c>
      <c r="N80" s="82">
        <f t="shared" si="21"/>
        <v>117.9008746355685</v>
      </c>
      <c r="O80" s="82"/>
      <c r="P80" s="82"/>
      <c r="Q80" s="82"/>
      <c r="R80" s="82"/>
      <c r="S80" s="82"/>
      <c r="T80" s="82"/>
      <c r="U80" s="82"/>
    </row>
    <row r="81" spans="1:21" ht="12.75">
      <c r="A81" t="s">
        <v>45</v>
      </c>
      <c r="B81">
        <v>7</v>
      </c>
      <c r="C81" t="s">
        <v>53</v>
      </c>
      <c r="D81" s="18">
        <f t="shared" si="19"/>
        <v>1.1666666666666667</v>
      </c>
      <c r="G81" s="16"/>
      <c r="H81" s="83" t="s">
        <v>151</v>
      </c>
      <c r="I81" s="82">
        <v>1</v>
      </c>
      <c r="J81" s="82">
        <v>1</v>
      </c>
      <c r="K81" s="82">
        <v>1</v>
      </c>
      <c r="L81" s="82">
        <v>1</v>
      </c>
      <c r="M81" s="82">
        <v>1</v>
      </c>
      <c r="N81" s="82">
        <v>1</v>
      </c>
      <c r="O81" s="82"/>
      <c r="P81" s="82"/>
      <c r="Q81" s="82"/>
      <c r="R81" s="82"/>
      <c r="S81" s="82"/>
      <c r="T81" s="82"/>
      <c r="U81" s="82"/>
    </row>
    <row r="82" spans="1:21" ht="12.75">
      <c r="A82" t="s">
        <v>47</v>
      </c>
      <c r="B82">
        <v>6.75</v>
      </c>
      <c r="C82" t="s">
        <v>51</v>
      </c>
      <c r="D82" s="18">
        <f t="shared" si="19"/>
        <v>1.125</v>
      </c>
      <c r="G82" s="16"/>
      <c r="H82" s="83" t="s">
        <v>152</v>
      </c>
      <c r="I82" s="82">
        <f aca="true" t="shared" si="22" ref="I82:N82">ROUND(I80*I81,0)</f>
        <v>84</v>
      </c>
      <c r="J82" s="82">
        <f t="shared" si="22"/>
        <v>78</v>
      </c>
      <c r="K82" s="82">
        <f t="shared" si="22"/>
        <v>104</v>
      </c>
      <c r="L82" s="82">
        <f t="shared" si="22"/>
        <v>79</v>
      </c>
      <c r="M82" s="82">
        <f t="shared" si="22"/>
        <v>86</v>
      </c>
      <c r="N82" s="82">
        <f t="shared" si="22"/>
        <v>118</v>
      </c>
      <c r="O82" s="82"/>
      <c r="P82" s="82"/>
      <c r="Q82" s="82"/>
      <c r="R82" s="82"/>
      <c r="S82" s="82"/>
      <c r="T82" s="82"/>
      <c r="U82" s="82"/>
    </row>
    <row r="83" spans="1:21" ht="15">
      <c r="A83" t="s">
        <v>49</v>
      </c>
      <c r="B83">
        <v>6.5</v>
      </c>
      <c r="C83" t="s">
        <v>51</v>
      </c>
      <c r="D83" s="18">
        <f t="shared" si="19"/>
        <v>1.0833333333333333</v>
      </c>
      <c r="G83" s="16"/>
      <c r="H83" s="83" t="s">
        <v>197</v>
      </c>
      <c r="I83" s="81">
        <f>I82*110/118</f>
        <v>78.30508474576271</v>
      </c>
      <c r="J83" s="81">
        <f>J82*110/118</f>
        <v>72.71186440677967</v>
      </c>
      <c r="K83" s="81">
        <f>K82*110/118</f>
        <v>96.94915254237289</v>
      </c>
      <c r="L83" s="81">
        <f>L82*110/118</f>
        <v>73.64406779661017</v>
      </c>
      <c r="M83" s="81">
        <f>M82*110/118</f>
        <v>80.16949152542372</v>
      </c>
      <c r="N83" s="81">
        <f>N82*110/118</f>
        <v>110</v>
      </c>
      <c r="O83" s="81"/>
      <c r="P83" s="81"/>
      <c r="Q83" s="81"/>
      <c r="R83" s="81"/>
      <c r="S83" s="81"/>
      <c r="T83" s="81"/>
      <c r="U83" s="81"/>
    </row>
    <row r="84" spans="1:21" ht="12.75">
      <c r="A84" t="s">
        <v>50</v>
      </c>
      <c r="B84">
        <v>6</v>
      </c>
      <c r="C84" t="s">
        <v>92</v>
      </c>
      <c r="D84" s="18">
        <f t="shared" si="19"/>
        <v>1</v>
      </c>
      <c r="M84" s="16"/>
      <c r="N84" s="83"/>
      <c r="O84" s="82"/>
      <c r="P84" s="82"/>
      <c r="Q84" s="82"/>
      <c r="R84" s="82"/>
      <c r="S84" s="82"/>
      <c r="T84" s="82"/>
      <c r="U84" s="82"/>
    </row>
    <row r="85" spans="1:21" ht="15">
      <c r="A85" t="s">
        <v>52</v>
      </c>
      <c r="B85">
        <v>6.5</v>
      </c>
      <c r="C85" t="s">
        <v>93</v>
      </c>
      <c r="D85" s="18">
        <f t="shared" si="19"/>
        <v>1.0833333333333333</v>
      </c>
      <c r="M85" s="16"/>
      <c r="N85" s="83"/>
      <c r="O85" s="81"/>
      <c r="P85" s="81"/>
      <c r="Q85" s="81"/>
      <c r="R85" s="81"/>
      <c r="S85" s="81"/>
      <c r="T85" s="81"/>
      <c r="U85" s="81"/>
    </row>
    <row r="86" spans="1:22" ht="12.75">
      <c r="A86" t="s">
        <v>54</v>
      </c>
      <c r="B86">
        <v>6.75</v>
      </c>
      <c r="C86" t="s">
        <v>93</v>
      </c>
      <c r="D86" s="18">
        <f t="shared" si="19"/>
        <v>1.125</v>
      </c>
      <c r="G86" s="30"/>
      <c r="H86" s="30" t="s">
        <v>256</v>
      </c>
      <c r="I86" s="80"/>
      <c r="J86" s="82"/>
      <c r="K86" s="82"/>
      <c r="L86" s="82"/>
      <c r="M86" s="82"/>
      <c r="N86" s="82"/>
      <c r="P86" s="82"/>
      <c r="Q86" s="82"/>
      <c r="R86" s="82"/>
      <c r="S86" s="82"/>
      <c r="T86" s="82"/>
      <c r="U86" s="82"/>
      <c r="V86" s="82"/>
    </row>
    <row r="87" spans="1:27" ht="12.75">
      <c r="A87" t="s">
        <v>55</v>
      </c>
      <c r="B87">
        <v>7.25</v>
      </c>
      <c r="C87" t="s">
        <v>51</v>
      </c>
      <c r="D87" s="18">
        <f t="shared" si="19"/>
        <v>1.2083333333333333</v>
      </c>
      <c r="E87" s="16"/>
      <c r="F87" s="16"/>
      <c r="G87" s="32"/>
      <c r="H87" s="83" t="s">
        <v>33</v>
      </c>
      <c r="I87" s="84" t="s">
        <v>136</v>
      </c>
      <c r="J87" s="84" t="s">
        <v>123</v>
      </c>
      <c r="K87" s="84" t="s">
        <v>142</v>
      </c>
      <c r="L87" s="49" t="s">
        <v>214</v>
      </c>
      <c r="M87" s="82" t="s">
        <v>215</v>
      </c>
      <c r="N87" s="82" t="s">
        <v>135</v>
      </c>
      <c r="O87" s="82" t="s">
        <v>216</v>
      </c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</row>
    <row r="88" spans="1:27" ht="12.75">
      <c r="A88" t="s">
        <v>56</v>
      </c>
      <c r="B88">
        <v>7.5</v>
      </c>
      <c r="C88" t="s">
        <v>51</v>
      </c>
      <c r="D88" s="18">
        <f t="shared" si="19"/>
        <v>1.25</v>
      </c>
      <c r="E88" s="16"/>
      <c r="F88" s="16"/>
      <c r="G88" s="32"/>
      <c r="H88" s="83" t="s">
        <v>31</v>
      </c>
      <c r="I88" s="85" t="s">
        <v>57</v>
      </c>
      <c r="J88" s="85" t="s">
        <v>80</v>
      </c>
      <c r="K88" s="85" t="s">
        <v>58</v>
      </c>
      <c r="L88" s="78" t="s">
        <v>44</v>
      </c>
      <c r="M88" s="78" t="s">
        <v>43</v>
      </c>
      <c r="N88" s="78" t="s">
        <v>56</v>
      </c>
      <c r="O88" s="78" t="s">
        <v>67</v>
      </c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1:27" ht="12.75">
      <c r="A89" t="s">
        <v>57</v>
      </c>
      <c r="B89">
        <v>8</v>
      </c>
      <c r="C89" t="s">
        <v>53</v>
      </c>
      <c r="D89" s="18">
        <f t="shared" si="19"/>
        <v>1.3333333333333333</v>
      </c>
      <c r="E89" s="16"/>
      <c r="F89" s="16"/>
      <c r="G89" s="16"/>
      <c r="H89" s="83" t="s">
        <v>129</v>
      </c>
      <c r="I89" s="87" t="s">
        <v>53</v>
      </c>
      <c r="J89" s="87" t="s">
        <v>60</v>
      </c>
      <c r="K89" s="87" t="s">
        <v>53</v>
      </c>
      <c r="L89" s="82" t="s">
        <v>62</v>
      </c>
      <c r="M89" s="82" t="s">
        <v>42</v>
      </c>
      <c r="N89" s="82" t="s">
        <v>53</v>
      </c>
      <c r="O89" s="82" t="s">
        <v>208</v>
      </c>
      <c r="P89" s="82"/>
      <c r="Q89" s="82"/>
      <c r="R89" s="82"/>
      <c r="S89" s="82"/>
      <c r="T89" s="82"/>
      <c r="U89" s="82"/>
      <c r="V89" s="82"/>
      <c r="W89" s="87"/>
      <c r="X89" s="82"/>
      <c r="Y89" s="82"/>
      <c r="Z89" s="82"/>
      <c r="AA89" s="82"/>
    </row>
    <row r="90" spans="1:27" ht="12.75">
      <c r="A90" t="s">
        <v>58</v>
      </c>
      <c r="B90">
        <v>8.75</v>
      </c>
      <c r="C90" t="s">
        <v>53</v>
      </c>
      <c r="D90" s="18">
        <f t="shared" si="19"/>
        <v>1.4583333333333333</v>
      </c>
      <c r="E90" s="16"/>
      <c r="F90" s="16"/>
      <c r="H90" s="83" t="s">
        <v>144</v>
      </c>
      <c r="I90" s="77">
        <v>7.3</v>
      </c>
      <c r="J90" s="77">
        <v>3.7</v>
      </c>
      <c r="K90" s="77">
        <v>7.3</v>
      </c>
      <c r="L90" s="77">
        <v>3.6</v>
      </c>
      <c r="M90" s="77">
        <v>3</v>
      </c>
      <c r="N90" s="77">
        <v>7.3</v>
      </c>
      <c r="O90" s="77">
        <v>1.9</v>
      </c>
      <c r="P90" s="77"/>
      <c r="Q90" s="77"/>
      <c r="R90" s="77"/>
      <c r="S90" s="77"/>
      <c r="T90" s="82"/>
      <c r="U90" s="82"/>
      <c r="V90" s="82"/>
      <c r="W90" s="77"/>
      <c r="X90" s="78"/>
      <c r="Y90" s="78"/>
      <c r="Z90" s="82"/>
      <c r="AA90" s="82"/>
    </row>
    <row r="91" spans="1:27" ht="15">
      <c r="A91" t="s">
        <v>59</v>
      </c>
      <c r="B91">
        <v>9.5</v>
      </c>
      <c r="C91" t="s">
        <v>48</v>
      </c>
      <c r="D91" s="18">
        <f t="shared" si="19"/>
        <v>1.5833333333333333</v>
      </c>
      <c r="E91" s="16"/>
      <c r="F91" s="16"/>
      <c r="G91" s="31"/>
      <c r="H91" s="88" t="s">
        <v>145</v>
      </c>
      <c r="I91" s="89">
        <v>25</v>
      </c>
      <c r="J91" s="89">
        <v>10</v>
      </c>
      <c r="K91" s="89">
        <v>25</v>
      </c>
      <c r="L91" s="89">
        <v>20</v>
      </c>
      <c r="M91" s="89">
        <v>20</v>
      </c>
      <c r="N91" s="89">
        <v>25</v>
      </c>
      <c r="O91" s="89">
        <v>10</v>
      </c>
      <c r="P91" s="89"/>
      <c r="Q91" s="89"/>
      <c r="R91" s="89"/>
      <c r="S91" s="89"/>
      <c r="T91" s="82"/>
      <c r="U91" s="82"/>
      <c r="V91" s="82"/>
      <c r="W91" s="89"/>
      <c r="X91" s="89"/>
      <c r="Y91" s="89"/>
      <c r="Z91" s="89"/>
      <c r="AA91" s="89"/>
    </row>
    <row r="92" spans="1:27" ht="15">
      <c r="A92" t="s">
        <v>61</v>
      </c>
      <c r="B92">
        <v>10.5</v>
      </c>
      <c r="C92" t="s">
        <v>46</v>
      </c>
      <c r="D92" s="18">
        <f t="shared" si="19"/>
        <v>1.75</v>
      </c>
      <c r="E92" s="16"/>
      <c r="F92" s="16"/>
      <c r="G92" s="20"/>
      <c r="H92" s="88" t="s">
        <v>133</v>
      </c>
      <c r="I92" s="89">
        <v>108.07</v>
      </c>
      <c r="J92" s="89">
        <v>75.34</v>
      </c>
      <c r="K92" s="89">
        <v>103.14</v>
      </c>
      <c r="L92" s="89">
        <v>85.07</v>
      </c>
      <c r="M92" s="89">
        <v>28.37</v>
      </c>
      <c r="N92" s="89">
        <v>64.53</v>
      </c>
      <c r="O92" s="89">
        <v>20.36</v>
      </c>
      <c r="P92" s="89"/>
      <c r="Q92" s="89"/>
      <c r="R92" s="89"/>
      <c r="S92" s="81"/>
      <c r="T92" s="81"/>
      <c r="U92" s="81"/>
      <c r="V92" s="81"/>
      <c r="W92" s="58"/>
      <c r="X92" s="78"/>
      <c r="AA92" s="82"/>
    </row>
    <row r="93" spans="1:27" ht="12.75">
      <c r="A93" t="s">
        <v>63</v>
      </c>
      <c r="B93">
        <v>11.5</v>
      </c>
      <c r="C93" t="s">
        <v>60</v>
      </c>
      <c r="D93" s="18">
        <f t="shared" si="19"/>
        <v>1.9166666666666667</v>
      </c>
      <c r="E93" s="16"/>
      <c r="F93" s="16"/>
      <c r="G93" s="20"/>
      <c r="H93" s="83" t="s">
        <v>39</v>
      </c>
      <c r="I93" s="87" t="str">
        <f aca="true" t="shared" si="23" ref="I93:O93">VLOOKUP(I88,$A$76:$C$115,3,FALSE)</f>
        <v>Blue</v>
      </c>
      <c r="J93" s="87" t="str">
        <f t="shared" si="23"/>
        <v>Sh Green</v>
      </c>
      <c r="K93" s="87" t="str">
        <f t="shared" si="23"/>
        <v>Blue</v>
      </c>
      <c r="L93" s="87" t="str">
        <f t="shared" si="23"/>
        <v>L Green</v>
      </c>
      <c r="M93" s="87" t="str">
        <f t="shared" si="23"/>
        <v>Orange</v>
      </c>
      <c r="N93" s="87" t="str">
        <f t="shared" si="23"/>
        <v>Sh Brown</v>
      </c>
      <c r="O93" s="87" t="str">
        <f t="shared" si="23"/>
        <v>Yellow</v>
      </c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</row>
    <row r="94" spans="1:27" ht="15">
      <c r="A94" t="s">
        <v>65</v>
      </c>
      <c r="B94">
        <v>13</v>
      </c>
      <c r="C94" t="s">
        <v>60</v>
      </c>
      <c r="D94" s="18">
        <f t="shared" si="19"/>
        <v>2.1666666666666665</v>
      </c>
      <c r="E94" s="16"/>
      <c r="F94" s="16"/>
      <c r="G94" s="33"/>
      <c r="H94" s="83" t="s">
        <v>146</v>
      </c>
      <c r="I94" s="82">
        <f aca="true" t="shared" si="24" ref="I94:O94">VLOOKUP(I88,$A$76:$C$115,2,FALSE)</f>
        <v>8</v>
      </c>
      <c r="J94" s="82">
        <f t="shared" si="24"/>
        <v>12.75</v>
      </c>
      <c r="K94" s="82">
        <f t="shared" si="24"/>
        <v>8.75</v>
      </c>
      <c r="L94" s="82">
        <f t="shared" si="24"/>
        <v>7.5</v>
      </c>
      <c r="M94" s="82">
        <f t="shared" si="24"/>
        <v>7.75</v>
      </c>
      <c r="N94" s="82">
        <f t="shared" si="24"/>
        <v>7.5</v>
      </c>
      <c r="O94" s="82">
        <f t="shared" si="24"/>
        <v>9.5</v>
      </c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</row>
    <row r="95" spans="1:27" ht="12.75">
      <c r="A95" t="s">
        <v>66</v>
      </c>
      <c r="B95">
        <v>13</v>
      </c>
      <c r="C95" t="s">
        <v>60</v>
      </c>
      <c r="D95" s="18">
        <f t="shared" si="19"/>
        <v>2.1666666666666665</v>
      </c>
      <c r="E95" s="16"/>
      <c r="F95" s="16"/>
      <c r="G95" s="31"/>
      <c r="H95" s="83" t="s">
        <v>147</v>
      </c>
      <c r="I95" s="82">
        <f aca="true" t="shared" si="25" ref="I95:O95">I90+(I91/100)</f>
        <v>7.55</v>
      </c>
      <c r="J95" s="82">
        <f t="shared" si="25"/>
        <v>3.8000000000000003</v>
      </c>
      <c r="K95" s="82">
        <f t="shared" si="25"/>
        <v>7.55</v>
      </c>
      <c r="L95" s="82">
        <f t="shared" si="25"/>
        <v>3.8000000000000003</v>
      </c>
      <c r="M95" s="82">
        <f t="shared" si="25"/>
        <v>3.2</v>
      </c>
      <c r="N95" s="82">
        <f t="shared" si="25"/>
        <v>7.55</v>
      </c>
      <c r="O95" s="82">
        <f t="shared" si="25"/>
        <v>2</v>
      </c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</row>
    <row r="96" spans="1:27" ht="12.75">
      <c r="A96" t="s">
        <v>217</v>
      </c>
      <c r="B96">
        <v>11</v>
      </c>
      <c r="C96" t="s">
        <v>208</v>
      </c>
      <c r="D96" s="18">
        <f t="shared" si="19"/>
        <v>1.8333333333333333</v>
      </c>
      <c r="E96" s="16"/>
      <c r="F96" s="16"/>
      <c r="G96" s="31"/>
      <c r="H96" s="83" t="s">
        <v>148</v>
      </c>
      <c r="I96" s="82">
        <f aca="true" t="shared" si="26" ref="I96:O96">I95*I94</f>
        <v>60.4</v>
      </c>
      <c r="J96" s="82">
        <f t="shared" si="26"/>
        <v>48.45</v>
      </c>
      <c r="K96" s="82">
        <f t="shared" si="26"/>
        <v>66.0625</v>
      </c>
      <c r="L96" s="82">
        <f t="shared" si="26"/>
        <v>28.500000000000004</v>
      </c>
      <c r="M96" s="82">
        <f t="shared" si="26"/>
        <v>24.8</v>
      </c>
      <c r="N96" s="82">
        <f t="shared" si="26"/>
        <v>56.625</v>
      </c>
      <c r="O96" s="82">
        <f t="shared" si="26"/>
        <v>19</v>
      </c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</row>
    <row r="97" spans="1:27" ht="12.75">
      <c r="A97" t="s">
        <v>218</v>
      </c>
      <c r="B97">
        <v>10</v>
      </c>
      <c r="C97" t="s">
        <v>208</v>
      </c>
      <c r="D97" s="18">
        <f t="shared" si="19"/>
        <v>1.6666666666666667</v>
      </c>
      <c r="E97" s="16"/>
      <c r="F97" s="16"/>
      <c r="G97" s="20"/>
      <c r="H97" s="83" t="s">
        <v>149</v>
      </c>
      <c r="I97" s="82">
        <f aca="true" t="shared" si="27" ref="I97:O97">I92-I96</f>
        <v>47.669999999999995</v>
      </c>
      <c r="J97" s="82">
        <f t="shared" si="27"/>
        <v>26.89</v>
      </c>
      <c r="K97" s="82">
        <f t="shared" si="27"/>
        <v>37.0775</v>
      </c>
      <c r="L97" s="82">
        <f t="shared" si="27"/>
        <v>56.56999999999999</v>
      </c>
      <c r="M97" s="82">
        <f t="shared" si="27"/>
        <v>3.5700000000000003</v>
      </c>
      <c r="N97" s="82">
        <f t="shared" si="27"/>
        <v>7.905000000000001</v>
      </c>
      <c r="O97" s="82">
        <f t="shared" si="27"/>
        <v>1.3599999999999994</v>
      </c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</row>
    <row r="98" spans="1:27" ht="12.75">
      <c r="A98" t="s">
        <v>67</v>
      </c>
      <c r="B98">
        <v>9.5</v>
      </c>
      <c r="C98" t="s">
        <v>42</v>
      </c>
      <c r="D98" s="18">
        <f t="shared" si="19"/>
        <v>1.5833333333333333</v>
      </c>
      <c r="E98" s="16"/>
      <c r="F98" s="16"/>
      <c r="G98" s="16"/>
      <c r="H98" s="83" t="s">
        <v>150</v>
      </c>
      <c r="I98" s="77">
        <f aca="true" t="shared" si="28" ref="I98:O98">I97/I96</f>
        <v>0.7892384105960264</v>
      </c>
      <c r="J98" s="77">
        <f t="shared" si="28"/>
        <v>0.5550051599587204</v>
      </c>
      <c r="K98" s="77">
        <f t="shared" si="28"/>
        <v>0.5612488174077578</v>
      </c>
      <c r="L98" s="77">
        <f t="shared" si="28"/>
        <v>1.9849122807017539</v>
      </c>
      <c r="M98" s="77">
        <f t="shared" si="28"/>
        <v>0.1439516129032258</v>
      </c>
      <c r="N98" s="77">
        <f t="shared" si="28"/>
        <v>0.13960264900662253</v>
      </c>
      <c r="O98" s="77">
        <f t="shared" si="28"/>
        <v>0.07157894736842102</v>
      </c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27" ht="12.75">
      <c r="A99" t="s">
        <v>68</v>
      </c>
      <c r="B99">
        <v>9</v>
      </c>
      <c r="C99" t="s">
        <v>64</v>
      </c>
      <c r="D99" s="18">
        <f t="shared" si="19"/>
        <v>1.5</v>
      </c>
      <c r="E99" s="16"/>
      <c r="F99" s="16"/>
      <c r="G99" s="16"/>
      <c r="H99" s="83" t="s">
        <v>119</v>
      </c>
      <c r="I99" s="82">
        <f aca="true" t="shared" si="29" ref="I99:O99">100-(I98*100)</f>
        <v>21.076158940397363</v>
      </c>
      <c r="J99" s="82">
        <f t="shared" si="29"/>
        <v>44.499484004127964</v>
      </c>
      <c r="K99" s="82">
        <f t="shared" si="29"/>
        <v>43.87511825922422</v>
      </c>
      <c r="L99" s="82">
        <f t="shared" si="29"/>
        <v>-98.4912280701754</v>
      </c>
      <c r="M99" s="82">
        <f t="shared" si="29"/>
        <v>85.60483870967742</v>
      </c>
      <c r="N99" s="82">
        <f t="shared" si="29"/>
        <v>86.03973509933775</v>
      </c>
      <c r="O99" s="82">
        <f t="shared" si="29"/>
        <v>92.8421052631579</v>
      </c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</row>
    <row r="100" spans="1:27" ht="12.75">
      <c r="A100" t="s">
        <v>69</v>
      </c>
      <c r="B100">
        <v>8.75</v>
      </c>
      <c r="C100" t="s">
        <v>62</v>
      </c>
      <c r="D100" s="18">
        <f t="shared" si="19"/>
        <v>1.4583333333333333</v>
      </c>
      <c r="E100" s="16"/>
      <c r="F100" s="16"/>
      <c r="G100" s="16"/>
      <c r="H100" s="83" t="s">
        <v>151</v>
      </c>
      <c r="I100" s="82">
        <v>1</v>
      </c>
      <c r="J100" s="82">
        <v>1</v>
      </c>
      <c r="K100" s="82">
        <v>1</v>
      </c>
      <c r="L100" s="82">
        <v>1</v>
      </c>
      <c r="M100" s="82">
        <v>0.75</v>
      </c>
      <c r="N100" s="82">
        <v>1</v>
      </c>
      <c r="O100" s="82">
        <v>0.75</v>
      </c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</row>
    <row r="101" spans="1:27" ht="12.75">
      <c r="A101" t="s">
        <v>70</v>
      </c>
      <c r="B101">
        <v>8.5</v>
      </c>
      <c r="C101" t="s">
        <v>46</v>
      </c>
      <c r="D101" s="18">
        <f t="shared" si="19"/>
        <v>1.4166666666666667</v>
      </c>
      <c r="E101" s="16"/>
      <c r="F101" s="16"/>
      <c r="G101" s="16"/>
      <c r="H101" s="83" t="s">
        <v>152</v>
      </c>
      <c r="I101" s="82">
        <f aca="true" t="shared" si="30" ref="I101:O101">ROUND(I99*I100,0)</f>
        <v>21</v>
      </c>
      <c r="J101" s="82">
        <f t="shared" si="30"/>
        <v>44</v>
      </c>
      <c r="K101" s="82">
        <f t="shared" si="30"/>
        <v>44</v>
      </c>
      <c r="L101" s="82">
        <f t="shared" si="30"/>
        <v>-98</v>
      </c>
      <c r="M101" s="82">
        <f t="shared" si="30"/>
        <v>64</v>
      </c>
      <c r="N101" s="82">
        <f t="shared" si="30"/>
        <v>86</v>
      </c>
      <c r="O101" s="82">
        <f t="shared" si="30"/>
        <v>70</v>
      </c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</row>
    <row r="102" spans="1:27" ht="15">
      <c r="A102" t="s">
        <v>71</v>
      </c>
      <c r="B102">
        <v>8.25</v>
      </c>
      <c r="C102" t="s">
        <v>48</v>
      </c>
      <c r="D102" s="18">
        <f t="shared" si="19"/>
        <v>1.375</v>
      </c>
      <c r="G102" s="16"/>
      <c r="H102" s="83" t="s">
        <v>197</v>
      </c>
      <c r="I102" s="81">
        <f>I101*110/86</f>
        <v>26.86046511627907</v>
      </c>
      <c r="J102" s="81">
        <f aca="true" t="shared" si="31" ref="J102:O102">J101*110/86</f>
        <v>56.27906976744186</v>
      </c>
      <c r="K102" s="81">
        <f t="shared" si="31"/>
        <v>56.27906976744186</v>
      </c>
      <c r="L102" s="81">
        <v>1</v>
      </c>
      <c r="M102" s="81">
        <f t="shared" si="31"/>
        <v>81.86046511627907</v>
      </c>
      <c r="N102" s="81">
        <f t="shared" si="31"/>
        <v>110</v>
      </c>
      <c r="O102" s="81">
        <f t="shared" si="31"/>
        <v>89.53488372093024</v>
      </c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1:4" ht="12.75">
      <c r="A103" t="s">
        <v>72</v>
      </c>
      <c r="B103">
        <v>8</v>
      </c>
      <c r="C103" t="s">
        <v>48</v>
      </c>
      <c r="D103" s="18">
        <f t="shared" si="19"/>
        <v>1.3333333333333333</v>
      </c>
    </row>
    <row r="104" spans="1:4" ht="12.75">
      <c r="A104" t="s">
        <v>73</v>
      </c>
      <c r="B104">
        <v>7.5</v>
      </c>
      <c r="C104" t="s">
        <v>51</v>
      </c>
      <c r="D104" s="18">
        <f t="shared" si="19"/>
        <v>1.25</v>
      </c>
    </row>
    <row r="105" spans="1:21" ht="12.75">
      <c r="A105" t="s">
        <v>74</v>
      </c>
      <c r="B105">
        <v>8.25</v>
      </c>
      <c r="C105" t="s">
        <v>53</v>
      </c>
      <c r="D105" s="18">
        <f t="shared" si="19"/>
        <v>1.375</v>
      </c>
      <c r="G105" s="13"/>
      <c r="H105" s="30" t="s">
        <v>245</v>
      </c>
      <c r="I105" s="80"/>
      <c r="J105" s="82"/>
      <c r="K105" s="82"/>
      <c r="L105" s="82"/>
      <c r="M105" s="82"/>
      <c r="N105" s="82"/>
      <c r="P105" s="82"/>
      <c r="Q105" s="82"/>
      <c r="R105" s="82"/>
      <c r="S105" s="82"/>
      <c r="T105" s="82"/>
      <c r="U105" s="82"/>
    </row>
    <row r="106" spans="1:24" ht="12.75">
      <c r="A106" t="s">
        <v>75</v>
      </c>
      <c r="B106">
        <v>8.75</v>
      </c>
      <c r="C106" t="s">
        <v>53</v>
      </c>
      <c r="D106" s="18">
        <f t="shared" si="19"/>
        <v>1.4583333333333333</v>
      </c>
      <c r="H106" s="83" t="s">
        <v>33</v>
      </c>
      <c r="I106" s="84" t="s">
        <v>141</v>
      </c>
      <c r="J106" s="84" t="s">
        <v>178</v>
      </c>
      <c r="K106" s="84" t="s">
        <v>142</v>
      </c>
      <c r="L106" s="82" t="s">
        <v>135</v>
      </c>
      <c r="M106" s="82" t="s">
        <v>97</v>
      </c>
      <c r="N106" s="82" t="s">
        <v>138</v>
      </c>
      <c r="O106" s="82" t="s">
        <v>123</v>
      </c>
      <c r="P106" s="82" t="s">
        <v>427</v>
      </c>
      <c r="Q106" s="82" t="s">
        <v>482</v>
      </c>
      <c r="R106" s="82" t="s">
        <v>216</v>
      </c>
      <c r="S106" s="82" t="s">
        <v>136</v>
      </c>
      <c r="T106" s="82" t="s">
        <v>137</v>
      </c>
      <c r="U106" s="82" t="s">
        <v>96</v>
      </c>
      <c r="V106" s="82" t="s">
        <v>418</v>
      </c>
      <c r="W106" s="82"/>
      <c r="X106" s="82"/>
    </row>
    <row r="107" spans="1:24" ht="12.75">
      <c r="A107" t="s">
        <v>76</v>
      </c>
      <c r="B107">
        <v>9.25</v>
      </c>
      <c r="C107" t="s">
        <v>48</v>
      </c>
      <c r="D107" s="18">
        <f t="shared" si="19"/>
        <v>1.5416666666666667</v>
      </c>
      <c r="H107" s="83" t="s">
        <v>31</v>
      </c>
      <c r="I107" s="85" t="s">
        <v>58</v>
      </c>
      <c r="J107" s="85" t="s">
        <v>79</v>
      </c>
      <c r="K107" s="85" t="s">
        <v>58</v>
      </c>
      <c r="L107" s="78" t="s">
        <v>56</v>
      </c>
      <c r="M107" s="78" t="s">
        <v>58</v>
      </c>
      <c r="N107" s="78" t="s">
        <v>61</v>
      </c>
      <c r="O107" s="78" t="s">
        <v>80</v>
      </c>
      <c r="P107" s="78" t="s">
        <v>44</v>
      </c>
      <c r="Q107" s="78" t="s">
        <v>81</v>
      </c>
      <c r="R107" s="78" t="s">
        <v>67</v>
      </c>
      <c r="S107" s="49" t="s">
        <v>57</v>
      </c>
      <c r="T107" s="49" t="s">
        <v>63</v>
      </c>
      <c r="U107" s="49" t="s">
        <v>56</v>
      </c>
      <c r="V107" s="78" t="s">
        <v>59</v>
      </c>
      <c r="W107" s="78"/>
      <c r="X107" s="78"/>
    </row>
    <row r="108" spans="1:24" ht="12.75">
      <c r="A108" t="s">
        <v>77</v>
      </c>
      <c r="B108">
        <v>9.75</v>
      </c>
      <c r="C108" t="s">
        <v>48</v>
      </c>
      <c r="D108" s="18">
        <f t="shared" si="19"/>
        <v>1.625</v>
      </c>
      <c r="H108" s="83" t="s">
        <v>129</v>
      </c>
      <c r="I108" s="87" t="s">
        <v>53</v>
      </c>
      <c r="J108" s="87" t="s">
        <v>46</v>
      </c>
      <c r="K108" s="87" t="s">
        <v>46</v>
      </c>
      <c r="L108" s="82" t="s">
        <v>53</v>
      </c>
      <c r="M108" s="82" t="s">
        <v>53</v>
      </c>
      <c r="N108" s="82" t="s">
        <v>53</v>
      </c>
      <c r="O108" s="82" t="s">
        <v>60</v>
      </c>
      <c r="P108" s="82" t="s">
        <v>60</v>
      </c>
      <c r="Q108" s="82" t="s">
        <v>483</v>
      </c>
      <c r="R108" s="82" t="s">
        <v>208</v>
      </c>
      <c r="S108" s="86" t="s">
        <v>53</v>
      </c>
      <c r="T108" s="86" t="s">
        <v>46</v>
      </c>
      <c r="U108" s="86" t="s">
        <v>53</v>
      </c>
      <c r="V108" s="82" t="s">
        <v>46</v>
      </c>
      <c r="W108" s="82"/>
      <c r="X108" s="82"/>
    </row>
    <row r="109" spans="1:24" ht="12.75">
      <c r="A109" t="s">
        <v>78</v>
      </c>
      <c r="B109">
        <v>10.5</v>
      </c>
      <c r="C109" t="s">
        <v>46</v>
      </c>
      <c r="D109" s="18">
        <f t="shared" si="19"/>
        <v>1.75</v>
      </c>
      <c r="H109" s="83" t="s">
        <v>144</v>
      </c>
      <c r="I109" s="77">
        <v>7.5</v>
      </c>
      <c r="J109" s="77">
        <v>5.1</v>
      </c>
      <c r="K109" s="77">
        <v>5.1</v>
      </c>
      <c r="L109" s="77">
        <v>7.5</v>
      </c>
      <c r="M109" s="77">
        <v>7.5</v>
      </c>
      <c r="N109" s="77">
        <v>7.5</v>
      </c>
      <c r="O109" s="77">
        <v>3.6</v>
      </c>
      <c r="P109" s="82">
        <v>3.6</v>
      </c>
      <c r="Q109" s="82">
        <v>2.6</v>
      </c>
      <c r="R109" s="82">
        <v>1.9</v>
      </c>
      <c r="S109">
        <v>7.5</v>
      </c>
      <c r="T109">
        <v>5.1</v>
      </c>
      <c r="U109">
        <v>7.5</v>
      </c>
      <c r="V109" s="77">
        <v>5.1</v>
      </c>
      <c r="W109" s="78"/>
      <c r="X109" s="78"/>
    </row>
    <row r="110" spans="1:24" ht="15">
      <c r="A110" t="s">
        <v>79</v>
      </c>
      <c r="B110">
        <v>11.75</v>
      </c>
      <c r="C110" t="s">
        <v>46</v>
      </c>
      <c r="D110" s="18">
        <f t="shared" si="19"/>
        <v>1.9583333333333333</v>
      </c>
      <c r="H110" s="88" t="s">
        <v>145</v>
      </c>
      <c r="I110" s="89">
        <v>45</v>
      </c>
      <c r="J110" s="89">
        <v>35</v>
      </c>
      <c r="K110" s="89">
        <v>35</v>
      </c>
      <c r="L110" s="89">
        <v>45</v>
      </c>
      <c r="M110" s="89">
        <v>45</v>
      </c>
      <c r="N110" s="89">
        <v>45</v>
      </c>
      <c r="O110" s="89">
        <v>15</v>
      </c>
      <c r="P110" s="82">
        <v>15</v>
      </c>
      <c r="Q110" s="82">
        <v>5</v>
      </c>
      <c r="R110" s="89">
        <v>15</v>
      </c>
      <c r="S110" s="58">
        <v>45</v>
      </c>
      <c r="T110" s="58">
        <v>35</v>
      </c>
      <c r="U110" s="58">
        <v>45</v>
      </c>
      <c r="V110" s="89">
        <v>35</v>
      </c>
      <c r="W110" s="89"/>
      <c r="X110" s="89"/>
    </row>
    <row r="111" spans="1:23" ht="15">
      <c r="A111" t="s">
        <v>80</v>
      </c>
      <c r="B111">
        <v>12.75</v>
      </c>
      <c r="C111" t="s">
        <v>60</v>
      </c>
      <c r="D111" s="18">
        <f t="shared" si="19"/>
        <v>2.125</v>
      </c>
      <c r="H111" s="88" t="s">
        <v>133</v>
      </c>
      <c r="I111" s="89">
        <v>89.47</v>
      </c>
      <c r="J111" s="89">
        <v>72.56</v>
      </c>
      <c r="K111" s="89">
        <v>70.49</v>
      </c>
      <c r="L111" s="89">
        <v>84.55</v>
      </c>
      <c r="M111" s="89">
        <v>79.25</v>
      </c>
      <c r="N111" s="89">
        <v>105.34</v>
      </c>
      <c r="O111" s="81" t="s">
        <v>481</v>
      </c>
      <c r="P111" s="81">
        <v>68.56</v>
      </c>
      <c r="Q111" s="81">
        <v>44.17</v>
      </c>
      <c r="R111" s="81">
        <v>21.06</v>
      </c>
      <c r="S111" s="16">
        <v>109.09</v>
      </c>
      <c r="T111" s="16">
        <v>72.37</v>
      </c>
      <c r="U111" s="16" t="s">
        <v>481</v>
      </c>
      <c r="V111" s="58">
        <v>101.19</v>
      </c>
      <c r="W111" s="78"/>
    </row>
    <row r="112" spans="1:24" ht="12.75">
      <c r="A112" t="s">
        <v>81</v>
      </c>
      <c r="B112">
        <v>14</v>
      </c>
      <c r="C112" t="s">
        <v>60</v>
      </c>
      <c r="D112" s="18">
        <f t="shared" si="19"/>
        <v>2.3333333333333335</v>
      </c>
      <c r="H112" s="83" t="s">
        <v>39</v>
      </c>
      <c r="I112" s="87" t="str">
        <f>VLOOKUP(I107,$A$76:$C$115,3,FALSE)</f>
        <v>Blue</v>
      </c>
      <c r="J112" s="87" t="str">
        <f>VLOOKUP(J107,$A$76:$C$115,3,FALSE)</f>
        <v>Green</v>
      </c>
      <c r="K112" s="87" t="str">
        <f>VLOOKUP(K107,$A$76:$C$115,3,FALSE)</f>
        <v>Blue</v>
      </c>
      <c r="L112" s="87" t="str">
        <f>VLOOKUP(L107,$A$76:$C$115,3,FALSE)</f>
        <v>Sh Brown</v>
      </c>
      <c r="M112" s="87" t="str">
        <f>VLOOKUP(M107,$A$76:$C$115,3,FALSE)</f>
        <v>Blue</v>
      </c>
      <c r="N112" s="87" t="str">
        <f aca="true" t="shared" si="32" ref="N112:U112">VLOOKUP(N107,$A$76:$C$115,3,FALSE)</f>
        <v>Green</v>
      </c>
      <c r="O112" s="87" t="str">
        <f t="shared" si="32"/>
        <v>Sh Green</v>
      </c>
      <c r="P112" s="87" t="str">
        <f t="shared" si="32"/>
        <v>L Green</v>
      </c>
      <c r="Q112" s="87" t="str">
        <f t="shared" si="32"/>
        <v>Sh Green</v>
      </c>
      <c r="R112" s="87" t="str">
        <f t="shared" si="32"/>
        <v>Yellow</v>
      </c>
      <c r="S112" s="87" t="str">
        <f t="shared" si="32"/>
        <v>Blue</v>
      </c>
      <c r="T112" s="87" t="str">
        <f t="shared" si="32"/>
        <v>Sh Green</v>
      </c>
      <c r="U112" s="87" t="str">
        <f t="shared" si="32"/>
        <v>Sh Brown</v>
      </c>
      <c r="V112" s="87" t="str">
        <f>VLOOKUP(V107,$A$76:$C$115,3,FALSE)</f>
        <v>Sh Blue</v>
      </c>
      <c r="W112" s="87"/>
      <c r="X112" s="87"/>
    </row>
    <row r="113" spans="1:24" ht="12.75">
      <c r="A113" t="s">
        <v>82</v>
      </c>
      <c r="B113">
        <v>15.25</v>
      </c>
      <c r="C113" t="s">
        <v>60</v>
      </c>
      <c r="D113" s="18">
        <f t="shared" si="19"/>
        <v>2.5416666666666665</v>
      </c>
      <c r="H113" s="83" t="s">
        <v>146</v>
      </c>
      <c r="I113" s="82">
        <f>VLOOKUP(I107,$A$76:$C$115,2,FALSE)</f>
        <v>8.75</v>
      </c>
      <c r="J113" s="82">
        <f>VLOOKUP(J107,$A$76:$C$115,2,FALSE)</f>
        <v>11.75</v>
      </c>
      <c r="K113" s="82">
        <f>VLOOKUP(K107,$A$76:$C$115,2,FALSE)</f>
        <v>8.75</v>
      </c>
      <c r="L113" s="82">
        <f>VLOOKUP(L107,$A$76:$C$115,2,FALSE)</f>
        <v>7.5</v>
      </c>
      <c r="M113" s="82">
        <f>VLOOKUP(M107,$A$76:$C$115,2,FALSE)</f>
        <v>8.75</v>
      </c>
      <c r="N113" s="82">
        <f aca="true" t="shared" si="33" ref="N113:U113">VLOOKUP(N107,$A$76:$C$115,2,FALSE)</f>
        <v>10.5</v>
      </c>
      <c r="O113" s="82">
        <f t="shared" si="33"/>
        <v>12.75</v>
      </c>
      <c r="P113" s="82">
        <f t="shared" si="33"/>
        <v>7.5</v>
      </c>
      <c r="Q113" s="82">
        <f t="shared" si="33"/>
        <v>14</v>
      </c>
      <c r="R113" s="82">
        <f t="shared" si="33"/>
        <v>9.5</v>
      </c>
      <c r="S113" s="82">
        <f t="shared" si="33"/>
        <v>8</v>
      </c>
      <c r="T113" s="82">
        <f t="shared" si="33"/>
        <v>11.5</v>
      </c>
      <c r="U113" s="82">
        <f t="shared" si="33"/>
        <v>7.5</v>
      </c>
      <c r="V113" s="82">
        <f>VLOOKUP(V107,$A$76:$C$115,2,FALSE)</f>
        <v>9.5</v>
      </c>
      <c r="W113" s="82"/>
      <c r="X113" s="82"/>
    </row>
    <row r="114" spans="1:31" ht="12.75">
      <c r="A114" t="s">
        <v>83</v>
      </c>
      <c r="B114">
        <v>17</v>
      </c>
      <c r="C114" t="s">
        <v>60</v>
      </c>
      <c r="D114" s="18">
        <f t="shared" si="19"/>
        <v>2.8333333333333335</v>
      </c>
      <c r="H114" s="83" t="s">
        <v>147</v>
      </c>
      <c r="I114" s="82">
        <f>I109+(I110/100)</f>
        <v>7.95</v>
      </c>
      <c r="J114" s="82">
        <f>J109+(J110/100)</f>
        <v>5.449999999999999</v>
      </c>
      <c r="K114" s="82">
        <f>K109+(K110/100)</f>
        <v>5.449999999999999</v>
      </c>
      <c r="L114" s="82">
        <f>L109+(L110/100)</f>
        <v>7.95</v>
      </c>
      <c r="M114" s="82">
        <f>M109+(M110/100)</f>
        <v>7.95</v>
      </c>
      <c r="N114" s="82">
        <f aca="true" t="shared" si="34" ref="N114:U114">N109+(N110/100)</f>
        <v>7.95</v>
      </c>
      <c r="O114" s="82">
        <f t="shared" si="34"/>
        <v>3.75</v>
      </c>
      <c r="P114" s="82">
        <f t="shared" si="34"/>
        <v>3.75</v>
      </c>
      <c r="Q114" s="82">
        <f t="shared" si="34"/>
        <v>2.65</v>
      </c>
      <c r="R114" s="82">
        <f t="shared" si="34"/>
        <v>2.05</v>
      </c>
      <c r="S114" s="82">
        <f t="shared" si="34"/>
        <v>7.95</v>
      </c>
      <c r="T114" s="82">
        <f t="shared" si="34"/>
        <v>5.449999999999999</v>
      </c>
      <c r="U114" s="82">
        <f t="shared" si="34"/>
        <v>7.95</v>
      </c>
      <c r="V114" s="82">
        <f>V109+(V110/100)</f>
        <v>5.449999999999999</v>
      </c>
      <c r="W114" s="82"/>
      <c r="X114" s="82"/>
      <c r="Y114" s="82"/>
      <c r="Z114" s="82"/>
      <c r="AA114" s="82"/>
      <c r="AB114" s="82"/>
      <c r="AC114" s="82"/>
      <c r="AD114" s="82"/>
      <c r="AE114" s="82"/>
    </row>
    <row r="115" spans="1:31" ht="12.75">
      <c r="A115" t="s">
        <v>84</v>
      </c>
      <c r="B115">
        <v>17</v>
      </c>
      <c r="C115" t="s">
        <v>60</v>
      </c>
      <c r="D115" s="18">
        <f t="shared" si="19"/>
        <v>2.8333333333333335</v>
      </c>
      <c r="H115" s="83" t="s">
        <v>148</v>
      </c>
      <c r="I115" s="82">
        <f>I114*I113</f>
        <v>69.5625</v>
      </c>
      <c r="J115" s="82">
        <f>J114*J113</f>
        <v>64.0375</v>
      </c>
      <c r="K115" s="82">
        <f>K114*K113</f>
        <v>47.68749999999999</v>
      </c>
      <c r="L115" s="82">
        <f>L114*L113</f>
        <v>59.625</v>
      </c>
      <c r="M115" s="82">
        <f>M114*M113</f>
        <v>69.5625</v>
      </c>
      <c r="N115" s="82">
        <f aca="true" t="shared" si="35" ref="N115:U115">N114*N113</f>
        <v>83.47500000000001</v>
      </c>
      <c r="O115" s="82">
        <f t="shared" si="35"/>
        <v>47.8125</v>
      </c>
      <c r="P115" s="82">
        <f t="shared" si="35"/>
        <v>28.125</v>
      </c>
      <c r="Q115" s="82">
        <f t="shared" si="35"/>
        <v>37.1</v>
      </c>
      <c r="R115" s="82">
        <f t="shared" si="35"/>
        <v>19.474999999999998</v>
      </c>
      <c r="S115" s="82">
        <f t="shared" si="35"/>
        <v>63.6</v>
      </c>
      <c r="T115" s="82">
        <f t="shared" si="35"/>
        <v>62.67499999999999</v>
      </c>
      <c r="U115" s="82">
        <f t="shared" si="35"/>
        <v>59.625</v>
      </c>
      <c r="V115" s="82">
        <f>V114*V113</f>
        <v>51.77499999999999</v>
      </c>
      <c r="W115" s="82"/>
      <c r="X115" s="82"/>
      <c r="Y115" s="82"/>
      <c r="Z115" s="82"/>
      <c r="AA115" s="82"/>
      <c r="AB115" s="82"/>
      <c r="AC115" s="82"/>
      <c r="AD115" s="82"/>
      <c r="AE115" s="82"/>
    </row>
    <row r="116" spans="4:31" ht="12.75">
      <c r="D116" s="18"/>
      <c r="H116" s="83" t="s">
        <v>149</v>
      </c>
      <c r="I116" s="82">
        <f>I111-I115</f>
        <v>19.9075</v>
      </c>
      <c r="J116" s="82">
        <f>J111-J115</f>
        <v>8.522500000000008</v>
      </c>
      <c r="K116" s="82">
        <f>K111-K115</f>
        <v>22.802500000000002</v>
      </c>
      <c r="L116" s="82">
        <f>L111-L115</f>
        <v>24.924999999999997</v>
      </c>
      <c r="M116" s="82">
        <f>M111-M115</f>
        <v>9.6875</v>
      </c>
      <c r="N116" s="82">
        <f aca="true" t="shared" si="36" ref="N116:U116">N111-N115</f>
        <v>21.864999999999995</v>
      </c>
      <c r="O116" s="82" t="e">
        <f t="shared" si="36"/>
        <v>#VALUE!</v>
      </c>
      <c r="P116" s="82">
        <f t="shared" si="36"/>
        <v>40.435</v>
      </c>
      <c r="Q116" s="82">
        <f t="shared" si="36"/>
        <v>7.07</v>
      </c>
      <c r="R116" s="82">
        <f t="shared" si="36"/>
        <v>1.5850000000000009</v>
      </c>
      <c r="S116" s="82">
        <f t="shared" si="36"/>
        <v>45.49</v>
      </c>
      <c r="T116" s="82">
        <f t="shared" si="36"/>
        <v>9.695000000000014</v>
      </c>
      <c r="U116" s="82" t="e">
        <f t="shared" si="36"/>
        <v>#VALUE!</v>
      </c>
      <c r="V116" s="82">
        <f>V111-V115</f>
        <v>49.415000000000006</v>
      </c>
      <c r="W116" s="82"/>
      <c r="X116" s="82"/>
      <c r="Y116" s="82"/>
      <c r="Z116" s="82"/>
      <c r="AA116" s="82"/>
      <c r="AB116" s="82"/>
      <c r="AC116" s="82"/>
      <c r="AD116" s="82"/>
      <c r="AE116" s="82"/>
    </row>
    <row r="117" spans="8:31" ht="12.75">
      <c r="H117" s="83" t="s">
        <v>150</v>
      </c>
      <c r="I117" s="77">
        <f>I116/I115</f>
        <v>0.28618149146451033</v>
      </c>
      <c r="J117" s="77">
        <f>J116/J115</f>
        <v>0.13308608237360936</v>
      </c>
      <c r="K117" s="77">
        <f>K116/K115</f>
        <v>0.478165137614679</v>
      </c>
      <c r="L117" s="77">
        <f>L116/L115</f>
        <v>0.41802935010482173</v>
      </c>
      <c r="M117" s="77">
        <f>M116/M115</f>
        <v>0.13926325247079965</v>
      </c>
      <c r="N117" s="77">
        <f aca="true" t="shared" si="37" ref="N117:U117">N116/N115</f>
        <v>0.26193471099131466</v>
      </c>
      <c r="O117" s="77" t="e">
        <f t="shared" si="37"/>
        <v>#VALUE!</v>
      </c>
      <c r="P117" s="77">
        <f t="shared" si="37"/>
        <v>1.437688888888889</v>
      </c>
      <c r="Q117" s="77">
        <f t="shared" si="37"/>
        <v>0.19056603773584907</v>
      </c>
      <c r="R117" s="77">
        <f t="shared" si="37"/>
        <v>0.08138639281129659</v>
      </c>
      <c r="S117" s="77">
        <f t="shared" si="37"/>
        <v>0.7152515723270441</v>
      </c>
      <c r="T117" s="77">
        <f t="shared" si="37"/>
        <v>0.15468687674511394</v>
      </c>
      <c r="U117" s="77" t="e">
        <f t="shared" si="37"/>
        <v>#VALUE!</v>
      </c>
      <c r="V117" s="77">
        <f>V116/V115</f>
        <v>0.9544181554804445</v>
      </c>
      <c r="W117" s="77"/>
      <c r="X117" s="77"/>
      <c r="Y117" s="82"/>
      <c r="Z117" s="82"/>
      <c r="AA117" s="82"/>
      <c r="AB117" s="82"/>
      <c r="AC117" s="82"/>
      <c r="AD117" s="82"/>
      <c r="AE117" s="82"/>
    </row>
    <row r="118" spans="1:31" ht="12.75">
      <c r="A118" s="12" t="s">
        <v>85</v>
      </c>
      <c r="H118" s="83" t="s">
        <v>119</v>
      </c>
      <c r="I118" s="82">
        <f>100-(I117*100)</f>
        <v>71.38185085354897</v>
      </c>
      <c r="J118" s="82">
        <f>100-(J117*100)</f>
        <v>86.69139176263906</v>
      </c>
      <c r="K118" s="82">
        <f>100-(K117*100)</f>
        <v>52.1834862385321</v>
      </c>
      <c r="L118" s="82">
        <f>100-(L117*100)</f>
        <v>58.19706498951783</v>
      </c>
      <c r="M118" s="82">
        <f>100-(M117*100)</f>
        <v>86.07367475292003</v>
      </c>
      <c r="N118" s="82">
        <f aca="true" t="shared" si="38" ref="N118:U118">100-(N117*100)</f>
        <v>73.80652890086853</v>
      </c>
      <c r="O118" s="82" t="e">
        <f t="shared" si="38"/>
        <v>#VALUE!</v>
      </c>
      <c r="P118" s="82">
        <f t="shared" si="38"/>
        <v>-43.76888888888891</v>
      </c>
      <c r="Q118" s="82">
        <f t="shared" si="38"/>
        <v>80.94339622641509</v>
      </c>
      <c r="R118" s="82">
        <f t="shared" si="38"/>
        <v>91.86136071887034</v>
      </c>
      <c r="S118" s="82">
        <f t="shared" si="38"/>
        <v>28.4748427672956</v>
      </c>
      <c r="T118" s="82">
        <f t="shared" si="38"/>
        <v>84.53131232548861</v>
      </c>
      <c r="U118" s="82" t="e">
        <f t="shared" si="38"/>
        <v>#VALUE!</v>
      </c>
      <c r="V118" s="82">
        <f>100-(V117*100)</f>
        <v>4.5581844519555546</v>
      </c>
      <c r="W118" s="82"/>
      <c r="X118" s="82"/>
      <c r="Y118" s="77"/>
      <c r="Z118" s="77"/>
      <c r="AA118" s="77"/>
      <c r="AB118" s="77"/>
      <c r="AC118" s="77"/>
      <c r="AD118" s="77"/>
      <c r="AE118" s="77"/>
    </row>
    <row r="119" spans="1:31" ht="12.75">
      <c r="A119" s="12"/>
      <c r="H119" s="83" t="s">
        <v>151</v>
      </c>
      <c r="I119" s="82">
        <v>1</v>
      </c>
      <c r="J119" s="82">
        <v>1</v>
      </c>
      <c r="K119" s="82">
        <v>0.75</v>
      </c>
      <c r="L119" s="82">
        <v>1</v>
      </c>
      <c r="M119" s="82">
        <v>1</v>
      </c>
      <c r="N119" s="82">
        <v>1</v>
      </c>
      <c r="O119" s="82">
        <v>1</v>
      </c>
      <c r="P119" s="82">
        <v>1</v>
      </c>
      <c r="Q119" s="82">
        <v>0.5</v>
      </c>
      <c r="R119" s="82">
        <v>0.75</v>
      </c>
      <c r="S119" s="82">
        <v>1</v>
      </c>
      <c r="T119" s="82">
        <v>1</v>
      </c>
      <c r="U119" s="82">
        <v>1</v>
      </c>
      <c r="V119" s="82">
        <v>1</v>
      </c>
      <c r="W119" s="82"/>
      <c r="X119" s="82"/>
      <c r="Y119" s="82"/>
      <c r="Z119" s="82"/>
      <c r="AA119" s="82"/>
      <c r="AB119" s="82"/>
      <c r="AC119" s="82"/>
      <c r="AD119" s="82"/>
      <c r="AE119" s="82"/>
    </row>
    <row r="120" spans="1:24" ht="12.75">
      <c r="A120" s="13"/>
      <c r="H120" s="83" t="s">
        <v>152</v>
      </c>
      <c r="I120" s="82">
        <f>ROUND(I118*I119,0)</f>
        <v>71</v>
      </c>
      <c r="J120" s="82">
        <f>ROUND(J118*J119,0)</f>
        <v>87</v>
      </c>
      <c r="K120" s="82">
        <f>ROUND(K118*K119,0)</f>
        <v>39</v>
      </c>
      <c r="L120" s="82">
        <f>ROUND(L118*L119,0)</f>
        <v>58</v>
      </c>
      <c r="M120" s="82">
        <f>ROUND(M118*M119,0)</f>
        <v>86</v>
      </c>
      <c r="N120" s="82">
        <f aca="true" t="shared" si="39" ref="N120:U120">ROUND(N118*N119,0)</f>
        <v>74</v>
      </c>
      <c r="O120" s="82" t="e">
        <f t="shared" si="39"/>
        <v>#VALUE!</v>
      </c>
      <c r="P120" s="82">
        <f t="shared" si="39"/>
        <v>-44</v>
      </c>
      <c r="Q120" s="82">
        <f t="shared" si="39"/>
        <v>40</v>
      </c>
      <c r="R120" s="82">
        <f t="shared" si="39"/>
        <v>69</v>
      </c>
      <c r="S120" s="82">
        <f t="shared" si="39"/>
        <v>28</v>
      </c>
      <c r="T120" s="82">
        <f t="shared" si="39"/>
        <v>85</v>
      </c>
      <c r="U120" s="82" t="e">
        <f t="shared" si="39"/>
        <v>#VALUE!</v>
      </c>
      <c r="V120" s="82">
        <f>ROUND(V118*V119,0)</f>
        <v>5</v>
      </c>
      <c r="W120" s="82"/>
      <c r="X120" s="82"/>
    </row>
    <row r="121" spans="1:24" ht="15">
      <c r="A121" s="13"/>
      <c r="H121" s="83" t="s">
        <v>197</v>
      </c>
      <c r="I121" s="81">
        <f>I120*110/87</f>
        <v>89.77011494252874</v>
      </c>
      <c r="J121" s="81">
        <f aca="true" t="shared" si="40" ref="J121:V121">J120*110/87</f>
        <v>110</v>
      </c>
      <c r="K121" s="81">
        <f t="shared" si="40"/>
        <v>49.310344827586206</v>
      </c>
      <c r="L121" s="81">
        <f t="shared" si="40"/>
        <v>73.33333333333333</v>
      </c>
      <c r="M121" s="81">
        <f t="shared" si="40"/>
        <v>108.73563218390805</v>
      </c>
      <c r="N121" s="81">
        <f t="shared" si="40"/>
        <v>93.5632183908046</v>
      </c>
      <c r="O121" s="81">
        <v>1</v>
      </c>
      <c r="P121" s="81">
        <v>1</v>
      </c>
      <c r="Q121" s="81">
        <f t="shared" si="40"/>
        <v>50.57471264367816</v>
      </c>
      <c r="R121" s="81">
        <f t="shared" si="40"/>
        <v>87.24137931034483</v>
      </c>
      <c r="S121" s="81">
        <f t="shared" si="40"/>
        <v>35.40229885057471</v>
      </c>
      <c r="T121" s="81">
        <f t="shared" si="40"/>
        <v>107.47126436781609</v>
      </c>
      <c r="U121" s="81">
        <v>1</v>
      </c>
      <c r="V121" s="81">
        <f t="shared" si="40"/>
        <v>6.32183908045977</v>
      </c>
      <c r="W121" s="81"/>
      <c r="X121" s="81"/>
    </row>
    <row r="122" ht="12.75">
      <c r="A122" s="13"/>
    </row>
    <row r="123" ht="12.75">
      <c r="A123" s="13"/>
    </row>
    <row r="124" spans="1:21" ht="12.75">
      <c r="A124" s="13"/>
      <c r="G124" s="13"/>
      <c r="H124" s="30" t="s">
        <v>430</v>
      </c>
      <c r="I124" s="80"/>
      <c r="J124" s="82"/>
      <c r="K124" s="82"/>
      <c r="L124" s="82"/>
      <c r="M124" s="82"/>
      <c r="N124" s="82"/>
      <c r="P124" s="82"/>
      <c r="Q124" s="82"/>
      <c r="R124" s="82"/>
      <c r="S124" s="82"/>
      <c r="T124" s="82"/>
      <c r="U124" s="82"/>
    </row>
    <row r="125" spans="1:25" ht="12.75">
      <c r="A125" s="13"/>
      <c r="H125" s="83" t="s">
        <v>33</v>
      </c>
      <c r="I125" s="84" t="s">
        <v>238</v>
      </c>
      <c r="J125" s="84" t="s">
        <v>240</v>
      </c>
      <c r="K125" s="84" t="s">
        <v>142</v>
      </c>
      <c r="L125" s="82" t="s">
        <v>135</v>
      </c>
      <c r="M125" s="82" t="s">
        <v>97</v>
      </c>
      <c r="N125" s="82" t="s">
        <v>239</v>
      </c>
      <c r="O125" s="82" t="s">
        <v>235</v>
      </c>
      <c r="P125" s="82" t="s">
        <v>427</v>
      </c>
      <c r="Q125" s="82" t="s">
        <v>215</v>
      </c>
      <c r="R125" s="82" t="s">
        <v>216</v>
      </c>
      <c r="S125" s="82" t="s">
        <v>136</v>
      </c>
      <c r="T125" s="82" t="s">
        <v>138</v>
      </c>
      <c r="U125" s="82" t="s">
        <v>130</v>
      </c>
      <c r="V125" s="82"/>
      <c r="W125" s="82"/>
      <c r="X125" s="82"/>
      <c r="Y125" s="82"/>
    </row>
    <row r="126" spans="1:25" ht="12.75">
      <c r="A126" s="13"/>
      <c r="H126" s="83" t="s">
        <v>31</v>
      </c>
      <c r="I126" s="85" t="s">
        <v>50</v>
      </c>
      <c r="J126" s="85" t="s">
        <v>73</v>
      </c>
      <c r="K126" s="85" t="s">
        <v>58</v>
      </c>
      <c r="L126" s="78" t="s">
        <v>56</v>
      </c>
      <c r="M126" s="78" t="s">
        <v>58</v>
      </c>
      <c r="N126" s="78" t="s">
        <v>67</v>
      </c>
      <c r="O126" s="78" t="s">
        <v>67</v>
      </c>
      <c r="P126" s="78" t="s">
        <v>44</v>
      </c>
      <c r="Q126" s="78" t="s">
        <v>43</v>
      </c>
      <c r="R126" s="78" t="s">
        <v>67</v>
      </c>
      <c r="S126" s="49" t="s">
        <v>57</v>
      </c>
      <c r="T126" s="49" t="s">
        <v>61</v>
      </c>
      <c r="U126" s="49" t="s">
        <v>59</v>
      </c>
      <c r="V126" s="78"/>
      <c r="W126" s="78"/>
      <c r="X126" s="78"/>
      <c r="Y126" s="78"/>
    </row>
    <row r="127" spans="1:25" ht="12.75">
      <c r="A127" s="13"/>
      <c r="H127" s="83" t="s">
        <v>129</v>
      </c>
      <c r="I127" s="87" t="s">
        <v>93</v>
      </c>
      <c r="J127" s="87" t="s">
        <v>53</v>
      </c>
      <c r="K127" s="87" t="s">
        <v>46</v>
      </c>
      <c r="L127" s="82" t="s">
        <v>53</v>
      </c>
      <c r="M127" s="82" t="s">
        <v>53</v>
      </c>
      <c r="N127" s="82" t="s">
        <v>208</v>
      </c>
      <c r="O127" s="82" t="s">
        <v>208</v>
      </c>
      <c r="P127" s="82" t="s">
        <v>62</v>
      </c>
      <c r="Q127" s="82" t="s">
        <v>64</v>
      </c>
      <c r="R127" s="82" t="s">
        <v>208</v>
      </c>
      <c r="S127" s="86" t="s">
        <v>53</v>
      </c>
      <c r="T127" s="86" t="s">
        <v>53</v>
      </c>
      <c r="U127" s="86" t="s">
        <v>53</v>
      </c>
      <c r="V127" s="87"/>
      <c r="W127" s="82"/>
      <c r="X127" s="82"/>
      <c r="Y127" s="82"/>
    </row>
    <row r="128" spans="1:25" ht="12.75">
      <c r="A128" s="13"/>
      <c r="H128" s="83" t="s">
        <v>144</v>
      </c>
      <c r="I128" s="77">
        <v>10.05</v>
      </c>
      <c r="J128" s="77">
        <v>7.275</v>
      </c>
      <c r="K128" s="77">
        <v>5.275</v>
      </c>
      <c r="L128" s="77">
        <v>7.275</v>
      </c>
      <c r="M128" s="77">
        <v>7.275</v>
      </c>
      <c r="N128" s="77">
        <v>1.925</v>
      </c>
      <c r="O128" s="77">
        <v>1.925</v>
      </c>
      <c r="P128" s="82">
        <v>4.1</v>
      </c>
      <c r="Q128" s="82">
        <v>3.25</v>
      </c>
      <c r="R128" s="82">
        <v>1.925</v>
      </c>
      <c r="S128">
        <v>7.275</v>
      </c>
      <c r="T128">
        <v>7.275</v>
      </c>
      <c r="U128">
        <v>7.275</v>
      </c>
      <c r="V128" s="77"/>
      <c r="W128" s="77"/>
      <c r="X128" s="78"/>
      <c r="Y128" s="78"/>
    </row>
    <row r="129" spans="1:25" ht="15">
      <c r="A129" s="13"/>
      <c r="H129" s="88" t="s">
        <v>145</v>
      </c>
      <c r="I129" s="89">
        <v>100</v>
      </c>
      <c r="J129" s="89">
        <v>85</v>
      </c>
      <c r="K129" s="89">
        <v>75</v>
      </c>
      <c r="L129" s="89">
        <v>85</v>
      </c>
      <c r="M129" s="89">
        <v>85</v>
      </c>
      <c r="N129" s="89">
        <v>25</v>
      </c>
      <c r="O129" s="89">
        <v>25</v>
      </c>
      <c r="P129" s="82">
        <v>75</v>
      </c>
      <c r="Q129" s="82">
        <v>55</v>
      </c>
      <c r="R129" s="89">
        <v>25</v>
      </c>
      <c r="S129" s="58">
        <v>85</v>
      </c>
      <c r="T129" s="58">
        <v>85</v>
      </c>
      <c r="U129" s="58">
        <v>85</v>
      </c>
      <c r="V129" s="89"/>
      <c r="W129" s="89"/>
      <c r="X129" s="89"/>
      <c r="Y129" s="89"/>
    </row>
    <row r="130" spans="1:23" ht="15">
      <c r="A130" s="13"/>
      <c r="H130" s="88" t="s">
        <v>133</v>
      </c>
      <c r="I130" s="89">
        <v>77.48</v>
      </c>
      <c r="J130" s="89">
        <v>70.06</v>
      </c>
      <c r="K130" s="89">
        <v>65.57</v>
      </c>
      <c r="L130" s="89">
        <v>58.09</v>
      </c>
      <c r="M130" s="89">
        <v>66.53</v>
      </c>
      <c r="N130" s="89">
        <v>24.07</v>
      </c>
      <c r="O130" s="81" t="s">
        <v>428</v>
      </c>
      <c r="P130" s="81">
        <v>50.58</v>
      </c>
      <c r="Q130" s="81">
        <v>32.18</v>
      </c>
      <c r="R130" s="81" t="s">
        <v>428</v>
      </c>
      <c r="S130" s="16">
        <v>95.39</v>
      </c>
      <c r="T130" s="16">
        <v>91.31</v>
      </c>
      <c r="U130" s="16">
        <v>85.38</v>
      </c>
      <c r="V130" s="58"/>
      <c r="W130" s="58"/>
    </row>
    <row r="131" spans="1:25" ht="12.75">
      <c r="A131" s="13"/>
      <c r="H131" s="83" t="s">
        <v>39</v>
      </c>
      <c r="I131" s="87" t="str">
        <f>VLOOKUP(I126,$A$76:$C$115,3,FALSE)</f>
        <v>Black</v>
      </c>
      <c r="J131" s="87" t="str">
        <f>VLOOKUP(J126,$A$76:$C$115,3,FALSE)</f>
        <v>Sh Brown</v>
      </c>
      <c r="K131" s="87" t="str">
        <f>VLOOKUP(K126,$A$76:$C$115,3,FALSE)</f>
        <v>Blue</v>
      </c>
      <c r="L131" s="87" t="str">
        <f>VLOOKUP(L126,$A$76:$C$115,3,FALSE)</f>
        <v>Sh Brown</v>
      </c>
      <c r="M131" s="87" t="str">
        <f>VLOOKUP(M126,$A$76:$C$115,3,FALSE)</f>
        <v>Blue</v>
      </c>
      <c r="N131" s="87" t="str">
        <f aca="true" t="shared" si="41" ref="N131:U131">VLOOKUP(N126,$A$76:$C$115,3,FALSE)</f>
        <v>Yellow</v>
      </c>
      <c r="O131" s="87" t="str">
        <f t="shared" si="41"/>
        <v>Yellow</v>
      </c>
      <c r="P131" s="87" t="str">
        <f t="shared" si="41"/>
        <v>L Green</v>
      </c>
      <c r="Q131" s="87" t="str">
        <f t="shared" si="41"/>
        <v>Orange</v>
      </c>
      <c r="R131" s="87" t="str">
        <f t="shared" si="41"/>
        <v>Yellow</v>
      </c>
      <c r="S131" s="87" t="str">
        <f t="shared" si="41"/>
        <v>Blue</v>
      </c>
      <c r="T131" s="87" t="str">
        <f t="shared" si="41"/>
        <v>Green</v>
      </c>
      <c r="U131" s="87" t="str">
        <f t="shared" si="41"/>
        <v>Sh Blue</v>
      </c>
      <c r="V131" s="87"/>
      <c r="W131" s="87"/>
      <c r="X131" s="87"/>
      <c r="Y131" s="87"/>
    </row>
    <row r="132" spans="1:25" ht="12.75">
      <c r="A132" s="13"/>
      <c r="H132" s="83" t="s">
        <v>146</v>
      </c>
      <c r="I132" s="82">
        <f>VLOOKUP(I126,$A$76:$C$115,2,FALSE)</f>
        <v>6</v>
      </c>
      <c r="J132" s="82">
        <f>VLOOKUP(J126,$A$76:$C$115,2,FALSE)</f>
        <v>7.5</v>
      </c>
      <c r="K132" s="82">
        <f>VLOOKUP(K126,$A$76:$C$115,2,FALSE)</f>
        <v>8.75</v>
      </c>
      <c r="L132" s="82">
        <f>VLOOKUP(L126,$A$76:$C$115,2,FALSE)</f>
        <v>7.5</v>
      </c>
      <c r="M132" s="82">
        <f>VLOOKUP(M126,$A$76:$C$115,2,FALSE)</f>
        <v>8.75</v>
      </c>
      <c r="N132" s="82">
        <f aca="true" t="shared" si="42" ref="N132:U132">VLOOKUP(N126,$A$76:$C$115,2,FALSE)</f>
        <v>9.5</v>
      </c>
      <c r="O132" s="82">
        <f t="shared" si="42"/>
        <v>9.5</v>
      </c>
      <c r="P132" s="82">
        <f t="shared" si="42"/>
        <v>7.5</v>
      </c>
      <c r="Q132" s="82">
        <f t="shared" si="42"/>
        <v>7.75</v>
      </c>
      <c r="R132" s="82">
        <f t="shared" si="42"/>
        <v>9.5</v>
      </c>
      <c r="S132" s="82">
        <f t="shared" si="42"/>
        <v>8</v>
      </c>
      <c r="T132" s="82">
        <f t="shared" si="42"/>
        <v>10.5</v>
      </c>
      <c r="U132" s="82">
        <f t="shared" si="42"/>
        <v>9.5</v>
      </c>
      <c r="V132" s="82"/>
      <c r="W132" s="82"/>
      <c r="X132" s="82"/>
      <c r="Y132" s="82"/>
    </row>
    <row r="133" spans="1:25" ht="12.75">
      <c r="A133" s="13"/>
      <c r="H133" s="83" t="s">
        <v>147</v>
      </c>
      <c r="I133" s="82">
        <f>I128+(I129/100)</f>
        <v>11.05</v>
      </c>
      <c r="J133" s="82">
        <f>J128+(J129/100)</f>
        <v>8.125</v>
      </c>
      <c r="K133" s="82">
        <f>K128+(K129/100)</f>
        <v>6.025</v>
      </c>
      <c r="L133" s="82">
        <f>L128+(L129/100)</f>
        <v>8.125</v>
      </c>
      <c r="M133" s="82">
        <f>M128+(M129/100)</f>
        <v>8.125</v>
      </c>
      <c r="N133" s="82">
        <f aca="true" t="shared" si="43" ref="N133:U133">N128+(N129/100)</f>
        <v>2.175</v>
      </c>
      <c r="O133" s="82">
        <f t="shared" si="43"/>
        <v>2.175</v>
      </c>
      <c r="P133" s="82">
        <f t="shared" si="43"/>
        <v>4.85</v>
      </c>
      <c r="Q133" s="82">
        <f t="shared" si="43"/>
        <v>3.8</v>
      </c>
      <c r="R133" s="82">
        <f t="shared" si="43"/>
        <v>2.175</v>
      </c>
      <c r="S133" s="82">
        <f t="shared" si="43"/>
        <v>8.125</v>
      </c>
      <c r="T133" s="82">
        <f t="shared" si="43"/>
        <v>8.125</v>
      </c>
      <c r="U133" s="82">
        <f t="shared" si="43"/>
        <v>8.125</v>
      </c>
      <c r="V133" s="82"/>
      <c r="W133" s="82"/>
      <c r="X133" s="82"/>
      <c r="Y133" s="82"/>
    </row>
    <row r="134" spans="1:25" ht="12.75">
      <c r="A134" s="13"/>
      <c r="H134" s="83" t="s">
        <v>148</v>
      </c>
      <c r="I134" s="82">
        <f>I133*I132</f>
        <v>66.30000000000001</v>
      </c>
      <c r="J134" s="82">
        <f>J133*J132</f>
        <v>60.9375</v>
      </c>
      <c r="K134" s="82">
        <f>K133*K132</f>
        <v>52.71875</v>
      </c>
      <c r="L134" s="82">
        <f>L133*L132</f>
        <v>60.9375</v>
      </c>
      <c r="M134" s="82">
        <f>M133*M132</f>
        <v>71.09375</v>
      </c>
      <c r="N134" s="82">
        <f aca="true" t="shared" si="44" ref="N134:U134">N133*N132</f>
        <v>20.662499999999998</v>
      </c>
      <c r="O134" s="82">
        <f t="shared" si="44"/>
        <v>20.662499999999998</v>
      </c>
      <c r="P134" s="82">
        <f t="shared" si="44"/>
        <v>36.375</v>
      </c>
      <c r="Q134" s="82">
        <f t="shared" si="44"/>
        <v>29.45</v>
      </c>
      <c r="R134" s="82">
        <f t="shared" si="44"/>
        <v>20.662499999999998</v>
      </c>
      <c r="S134" s="82">
        <f t="shared" si="44"/>
        <v>65</v>
      </c>
      <c r="T134" s="82">
        <f t="shared" si="44"/>
        <v>85.3125</v>
      </c>
      <c r="U134" s="82">
        <f t="shared" si="44"/>
        <v>77.1875</v>
      </c>
      <c r="V134" s="82"/>
      <c r="W134" s="82"/>
      <c r="X134" s="82"/>
      <c r="Y134" s="82"/>
    </row>
    <row r="135" spans="1:25" ht="12.75">
      <c r="A135" s="13"/>
      <c r="H135" s="83" t="s">
        <v>149</v>
      </c>
      <c r="I135" s="82">
        <f>I130-I134</f>
        <v>11.179999999999993</v>
      </c>
      <c r="J135" s="82">
        <f>J130-J134</f>
        <v>9.122500000000002</v>
      </c>
      <c r="K135" s="82">
        <f>K130-K134</f>
        <v>12.851249999999993</v>
      </c>
      <c r="L135" s="82">
        <f>L130-L134</f>
        <v>-2.8474999999999966</v>
      </c>
      <c r="M135" s="82">
        <f>M130-M134</f>
        <v>-4.563749999999999</v>
      </c>
      <c r="N135" s="82">
        <f aca="true" t="shared" si="45" ref="N135:U135">N130-N134</f>
        <v>3.4075000000000024</v>
      </c>
      <c r="O135" s="82" t="e">
        <f t="shared" si="45"/>
        <v>#VALUE!</v>
      </c>
      <c r="P135" s="82">
        <f t="shared" si="45"/>
        <v>14.204999999999998</v>
      </c>
      <c r="Q135" s="82">
        <f t="shared" si="45"/>
        <v>2.7300000000000004</v>
      </c>
      <c r="R135" s="82" t="e">
        <f t="shared" si="45"/>
        <v>#VALUE!</v>
      </c>
      <c r="S135" s="82">
        <f t="shared" si="45"/>
        <v>30.39</v>
      </c>
      <c r="T135" s="82">
        <f t="shared" si="45"/>
        <v>5.997500000000002</v>
      </c>
      <c r="U135" s="82">
        <f t="shared" si="45"/>
        <v>8.192499999999995</v>
      </c>
      <c r="V135" s="82"/>
      <c r="W135" s="82"/>
      <c r="X135" s="82"/>
      <c r="Y135" s="82"/>
    </row>
    <row r="136" spans="1:25" ht="12.75">
      <c r="A136" s="13"/>
      <c r="H136" s="83" t="s">
        <v>150</v>
      </c>
      <c r="I136" s="77">
        <f>I135/I134</f>
        <v>0.16862745098039203</v>
      </c>
      <c r="J136" s="77">
        <f>J135/J134</f>
        <v>0.14970256410256413</v>
      </c>
      <c r="K136" s="77">
        <f>K135/K134</f>
        <v>0.24377000592768214</v>
      </c>
      <c r="L136" s="77">
        <f>L135/L134</f>
        <v>-0.04672820512820507</v>
      </c>
      <c r="M136" s="77">
        <f>M135/M134</f>
        <v>-0.06419340659340658</v>
      </c>
      <c r="N136" s="77">
        <f aca="true" t="shared" si="46" ref="N136:U136">N135/N134</f>
        <v>0.1649122807017545</v>
      </c>
      <c r="O136" s="77" t="e">
        <f t="shared" si="46"/>
        <v>#VALUE!</v>
      </c>
      <c r="P136" s="77">
        <f t="shared" si="46"/>
        <v>0.39051546391752573</v>
      </c>
      <c r="Q136" s="77">
        <f t="shared" si="46"/>
        <v>0.09269949066213924</v>
      </c>
      <c r="R136" s="77" t="e">
        <f t="shared" si="46"/>
        <v>#VALUE!</v>
      </c>
      <c r="S136" s="77">
        <f t="shared" si="46"/>
        <v>0.46753846153846157</v>
      </c>
      <c r="T136" s="77">
        <f t="shared" si="46"/>
        <v>0.07030036630036633</v>
      </c>
      <c r="U136" s="77">
        <f t="shared" si="46"/>
        <v>0.10613765182186229</v>
      </c>
      <c r="V136" s="77"/>
      <c r="W136" s="77"/>
      <c r="X136" s="77"/>
      <c r="Y136" s="77"/>
    </row>
    <row r="137" spans="1:25" ht="12.75">
      <c r="A137" s="13"/>
      <c r="H137" s="83" t="s">
        <v>119</v>
      </c>
      <c r="I137" s="82">
        <f>100-(I136*100)</f>
        <v>83.1372549019608</v>
      </c>
      <c r="J137" s="82">
        <f>100-(J136*100)</f>
        <v>85.02974358974359</v>
      </c>
      <c r="K137" s="82">
        <f>100-(K136*100)</f>
        <v>75.62299940723179</v>
      </c>
      <c r="L137" s="82">
        <f>100-(L136*100)</f>
        <v>104.67282051282051</v>
      </c>
      <c r="M137" s="82">
        <f>100-(M136*100)</f>
        <v>106.41934065934066</v>
      </c>
      <c r="N137" s="82">
        <f aca="true" t="shared" si="47" ref="N137:U137">100-(N136*100)</f>
        <v>83.50877192982455</v>
      </c>
      <c r="O137" s="82" t="e">
        <f t="shared" si="47"/>
        <v>#VALUE!</v>
      </c>
      <c r="P137" s="82">
        <f t="shared" si="47"/>
        <v>60.948453608247426</v>
      </c>
      <c r="Q137" s="82">
        <f t="shared" si="47"/>
        <v>90.73005093378607</v>
      </c>
      <c r="R137" s="82" t="e">
        <f t="shared" si="47"/>
        <v>#VALUE!</v>
      </c>
      <c r="S137" s="82">
        <f t="shared" si="47"/>
        <v>53.246153846153845</v>
      </c>
      <c r="T137" s="82">
        <f t="shared" si="47"/>
        <v>92.96996336996337</v>
      </c>
      <c r="U137" s="82">
        <f t="shared" si="47"/>
        <v>89.38623481781377</v>
      </c>
      <c r="V137" s="82"/>
      <c r="W137" s="82"/>
      <c r="X137" s="82"/>
      <c r="Y137" s="82"/>
    </row>
    <row r="138" spans="1:25" ht="12.75">
      <c r="A138" s="13"/>
      <c r="H138" s="83" t="s">
        <v>151</v>
      </c>
      <c r="I138" s="82">
        <v>1</v>
      </c>
      <c r="J138" s="82">
        <v>1</v>
      </c>
      <c r="K138" s="82">
        <v>0.75</v>
      </c>
      <c r="L138" s="82">
        <v>1</v>
      </c>
      <c r="M138" s="82">
        <v>1</v>
      </c>
      <c r="N138" s="82">
        <v>0.75</v>
      </c>
      <c r="O138" s="82">
        <v>0.75</v>
      </c>
      <c r="P138" s="82">
        <v>1</v>
      </c>
      <c r="Q138" s="82">
        <v>1</v>
      </c>
      <c r="R138" s="82">
        <v>0.75</v>
      </c>
      <c r="S138" s="82">
        <v>1</v>
      </c>
      <c r="T138" s="82">
        <v>0.75</v>
      </c>
      <c r="U138" s="82">
        <v>1</v>
      </c>
      <c r="V138" s="82"/>
      <c r="W138" s="82"/>
      <c r="X138" s="82"/>
      <c r="Y138" s="82"/>
    </row>
    <row r="139" spans="1:25" ht="12.75">
      <c r="A139" s="13"/>
      <c r="H139" s="83" t="s">
        <v>152</v>
      </c>
      <c r="I139" s="82">
        <f>ROUND(I137*I138,0)</f>
        <v>83</v>
      </c>
      <c r="J139" s="82">
        <f>ROUND(J137*J138,0)</f>
        <v>85</v>
      </c>
      <c r="K139" s="82">
        <f>ROUND(K137*K138,0)</f>
        <v>57</v>
      </c>
      <c r="L139" s="82">
        <f>ROUND(L137*L138,0)</f>
        <v>105</v>
      </c>
      <c r="M139" s="82">
        <f>ROUND(M137*M138,0)</f>
        <v>106</v>
      </c>
      <c r="N139" s="82">
        <f aca="true" t="shared" si="48" ref="N139:U139">ROUND(N137*N138,0)</f>
        <v>63</v>
      </c>
      <c r="O139" s="82" t="e">
        <f t="shared" si="48"/>
        <v>#VALUE!</v>
      </c>
      <c r="P139" s="82">
        <f t="shared" si="48"/>
        <v>61</v>
      </c>
      <c r="Q139" s="82">
        <f t="shared" si="48"/>
        <v>91</v>
      </c>
      <c r="R139" s="82" t="e">
        <f t="shared" si="48"/>
        <v>#VALUE!</v>
      </c>
      <c r="S139" s="82">
        <f t="shared" si="48"/>
        <v>53</v>
      </c>
      <c r="T139" s="82">
        <f t="shared" si="48"/>
        <v>70</v>
      </c>
      <c r="U139" s="82">
        <f t="shared" si="48"/>
        <v>89</v>
      </c>
      <c r="V139" s="82"/>
      <c r="W139" s="82"/>
      <c r="X139" s="82"/>
      <c r="Y139" s="82"/>
    </row>
    <row r="140" spans="1:25" ht="15">
      <c r="A140" s="13"/>
      <c r="H140" s="83" t="s">
        <v>197</v>
      </c>
      <c r="I140" s="81">
        <f>I139*110/106</f>
        <v>86.13207547169812</v>
      </c>
      <c r="J140" s="81">
        <f aca="true" t="shared" si="49" ref="J140:U140">J139*110/106</f>
        <v>88.20754716981132</v>
      </c>
      <c r="K140" s="81">
        <f t="shared" si="49"/>
        <v>59.15094339622642</v>
      </c>
      <c r="L140" s="81">
        <f t="shared" si="49"/>
        <v>108.9622641509434</v>
      </c>
      <c r="M140" s="81">
        <f t="shared" si="49"/>
        <v>110</v>
      </c>
      <c r="N140" s="81">
        <f t="shared" si="49"/>
        <v>65.37735849056604</v>
      </c>
      <c r="O140" s="81">
        <v>1</v>
      </c>
      <c r="P140" s="81">
        <f t="shared" si="49"/>
        <v>63.301886792452834</v>
      </c>
      <c r="Q140" s="81">
        <f t="shared" si="49"/>
        <v>94.43396226415095</v>
      </c>
      <c r="R140" s="81">
        <v>1</v>
      </c>
      <c r="S140" s="81">
        <f t="shared" si="49"/>
        <v>55</v>
      </c>
      <c r="T140" s="81">
        <f t="shared" si="49"/>
        <v>72.64150943396227</v>
      </c>
      <c r="U140" s="81">
        <f t="shared" si="49"/>
        <v>92.35849056603773</v>
      </c>
      <c r="V140" s="81"/>
      <c r="W140" s="81"/>
      <c r="X140" s="81"/>
      <c r="Y140" s="81"/>
    </row>
    <row r="141" spans="1:25" ht="15">
      <c r="A141" s="13"/>
      <c r="H141" s="83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1:25" ht="15">
      <c r="A142" s="13"/>
      <c r="H142" s="83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1:25" ht="15">
      <c r="A143" s="13"/>
      <c r="G143" s="47"/>
      <c r="H143" s="30" t="s">
        <v>480</v>
      </c>
      <c r="I143" s="80"/>
      <c r="J143" s="82"/>
      <c r="K143" s="82"/>
      <c r="L143" s="82"/>
      <c r="M143" s="82"/>
      <c r="N143" s="82"/>
      <c r="P143" s="82"/>
      <c r="Q143" s="82"/>
      <c r="R143" s="82"/>
      <c r="S143" s="82"/>
      <c r="T143" s="82"/>
      <c r="U143" s="82"/>
      <c r="V143" s="81"/>
      <c r="W143" s="81"/>
      <c r="X143" s="81"/>
      <c r="Y143" s="81"/>
    </row>
    <row r="144" spans="1:24" ht="15">
      <c r="A144" s="13"/>
      <c r="H144" s="83" t="s">
        <v>33</v>
      </c>
      <c r="I144" s="84" t="s">
        <v>238</v>
      </c>
      <c r="J144" s="84" t="s">
        <v>240</v>
      </c>
      <c r="K144" s="84" t="s">
        <v>142</v>
      </c>
      <c r="L144" s="82" t="s">
        <v>96</v>
      </c>
      <c r="M144" s="82" t="s">
        <v>95</v>
      </c>
      <c r="N144" s="82" t="s">
        <v>485</v>
      </c>
      <c r="O144" s="82"/>
      <c r="P144" s="82"/>
      <c r="Q144" s="82"/>
      <c r="R144" s="82"/>
      <c r="S144" s="82"/>
      <c r="T144" s="82"/>
      <c r="U144" s="81"/>
      <c r="V144" s="81"/>
      <c r="W144" s="81"/>
      <c r="X144" s="81"/>
    </row>
    <row r="145" spans="1:24" ht="15">
      <c r="A145" s="13"/>
      <c r="H145" s="83" t="s">
        <v>31</v>
      </c>
      <c r="I145" s="85" t="s">
        <v>50</v>
      </c>
      <c r="J145" s="85" t="s">
        <v>73</v>
      </c>
      <c r="K145" s="85" t="s">
        <v>58</v>
      </c>
      <c r="L145" s="78" t="s">
        <v>56</v>
      </c>
      <c r="M145" s="78" t="s">
        <v>58</v>
      </c>
      <c r="N145" s="78" t="s">
        <v>54</v>
      </c>
      <c r="O145" s="78"/>
      <c r="P145" s="78"/>
      <c r="Q145" s="78"/>
      <c r="R145" s="49"/>
      <c r="S145" s="49"/>
      <c r="T145" s="49"/>
      <c r="U145" s="81"/>
      <c r="V145" s="81"/>
      <c r="W145" s="81"/>
      <c r="X145" s="81"/>
    </row>
    <row r="146" spans="1:24" ht="15">
      <c r="A146" s="13"/>
      <c r="H146" s="83" t="s">
        <v>129</v>
      </c>
      <c r="I146" s="87" t="s">
        <v>486</v>
      </c>
      <c r="J146" s="87" t="s">
        <v>486</v>
      </c>
      <c r="K146" s="87" t="s">
        <v>484</v>
      </c>
      <c r="L146" s="82" t="s">
        <v>486</v>
      </c>
      <c r="M146" s="82" t="s">
        <v>484</v>
      </c>
      <c r="N146" s="82" t="s">
        <v>486</v>
      </c>
      <c r="O146" s="82"/>
      <c r="P146" s="82"/>
      <c r="Q146" s="82"/>
      <c r="R146" s="86"/>
      <c r="S146" s="86"/>
      <c r="T146" s="86"/>
      <c r="U146" s="81"/>
      <c r="V146" s="81"/>
      <c r="W146" s="81"/>
      <c r="X146" s="81"/>
    </row>
    <row r="147" spans="1:24" ht="15">
      <c r="A147" s="13"/>
      <c r="H147" s="83" t="s">
        <v>144</v>
      </c>
      <c r="I147" s="77">
        <v>6.5</v>
      </c>
      <c r="J147" s="77">
        <v>6.5</v>
      </c>
      <c r="K147" s="77">
        <v>4.3</v>
      </c>
      <c r="L147" s="77">
        <v>6.5</v>
      </c>
      <c r="M147" s="77">
        <v>4.3</v>
      </c>
      <c r="N147" s="77">
        <v>6.5</v>
      </c>
      <c r="O147" s="82"/>
      <c r="P147" s="82"/>
      <c r="Q147" s="82"/>
      <c r="U147" s="81"/>
      <c r="V147" s="81"/>
      <c r="W147" s="81"/>
      <c r="X147" s="81"/>
    </row>
    <row r="148" spans="1:24" ht="15">
      <c r="A148" s="13"/>
      <c r="H148" s="88" t="s">
        <v>145</v>
      </c>
      <c r="I148" s="89">
        <v>65</v>
      </c>
      <c r="J148" s="89">
        <v>65</v>
      </c>
      <c r="K148" s="89">
        <v>50</v>
      </c>
      <c r="L148" s="89">
        <v>65</v>
      </c>
      <c r="M148" s="89">
        <v>50</v>
      </c>
      <c r="N148" s="89">
        <v>65</v>
      </c>
      <c r="O148" s="82"/>
      <c r="P148" s="82"/>
      <c r="Q148" s="89"/>
      <c r="R148" s="58"/>
      <c r="S148" s="58"/>
      <c r="T148" s="58"/>
      <c r="U148" s="81"/>
      <c r="V148" s="81"/>
      <c r="W148" s="81"/>
      <c r="X148" s="81"/>
    </row>
    <row r="149" spans="1:24" ht="15">
      <c r="A149" s="13"/>
      <c r="H149" s="88" t="s">
        <v>133</v>
      </c>
      <c r="I149" s="89">
        <v>39.24</v>
      </c>
      <c r="J149" s="89">
        <v>43.3</v>
      </c>
      <c r="K149" s="89">
        <v>45.29</v>
      </c>
      <c r="L149" s="89">
        <v>57.13</v>
      </c>
      <c r="M149" s="89">
        <v>52.2</v>
      </c>
      <c r="N149" s="81">
        <v>37.34</v>
      </c>
      <c r="O149" s="81"/>
      <c r="P149" s="81"/>
      <c r="Q149" s="81"/>
      <c r="R149" s="16"/>
      <c r="S149" s="16"/>
      <c r="T149" s="16"/>
      <c r="U149" s="81"/>
      <c r="V149" s="81"/>
      <c r="W149" s="81"/>
      <c r="X149" s="81"/>
    </row>
    <row r="150" spans="1:24" ht="15">
      <c r="A150" s="13"/>
      <c r="H150" s="83" t="s">
        <v>39</v>
      </c>
      <c r="I150" s="87" t="str">
        <f>VLOOKUP(I145,$A$76:$C$115,3,FALSE)</f>
        <v>Black</v>
      </c>
      <c r="J150" s="87" t="str">
        <f>VLOOKUP(J145,$A$76:$C$115,3,FALSE)</f>
        <v>Sh Brown</v>
      </c>
      <c r="K150" s="87" t="str">
        <f>VLOOKUP(K145,$A$76:$C$115,3,FALSE)</f>
        <v>Blue</v>
      </c>
      <c r="L150" s="87" t="str">
        <f>VLOOKUP(L145,$A$76:$C$115,3,FALSE)</f>
        <v>Sh Brown</v>
      </c>
      <c r="M150" s="87" t="str">
        <f>VLOOKUP(M145,$A$76:$C$115,3,FALSE)</f>
        <v>Blue</v>
      </c>
      <c r="N150" s="87" t="str">
        <f>VLOOKUP(N145,$A$76:$C$115,3,FALSE)</f>
        <v>Brown</v>
      </c>
      <c r="O150" s="87"/>
      <c r="P150" s="87"/>
      <c r="Q150" s="87"/>
      <c r="R150" s="87"/>
      <c r="S150" s="87"/>
      <c r="T150" s="87"/>
      <c r="U150" s="81"/>
      <c r="V150" s="81"/>
      <c r="W150" s="81"/>
      <c r="X150" s="81"/>
    </row>
    <row r="151" spans="1:24" ht="15">
      <c r="A151" s="13"/>
      <c r="H151" s="83" t="s">
        <v>146</v>
      </c>
      <c r="I151" s="82">
        <f>VLOOKUP(I145,$A$76:$C$115,2,FALSE)</f>
        <v>6</v>
      </c>
      <c r="J151" s="82">
        <f>VLOOKUP(J145,$A$76:$C$115,2,FALSE)</f>
        <v>7.5</v>
      </c>
      <c r="K151" s="82">
        <f>VLOOKUP(K145,$A$76:$C$115,2,FALSE)</f>
        <v>8.75</v>
      </c>
      <c r="L151" s="82">
        <f>VLOOKUP(L145,$A$76:$C$115,2,FALSE)</f>
        <v>7.5</v>
      </c>
      <c r="M151" s="82">
        <f>VLOOKUP(M145,$A$76:$C$115,2,FALSE)</f>
        <v>8.75</v>
      </c>
      <c r="N151" s="82">
        <f>VLOOKUP(N145,$A$76:$C$115,2,FALSE)</f>
        <v>6.75</v>
      </c>
      <c r="O151" s="82"/>
      <c r="P151" s="82"/>
      <c r="Q151" s="82"/>
      <c r="R151" s="82"/>
      <c r="S151" s="82"/>
      <c r="T151" s="82"/>
      <c r="U151" s="81"/>
      <c r="V151" s="81"/>
      <c r="W151" s="81"/>
      <c r="X151" s="81"/>
    </row>
    <row r="152" spans="1:24" ht="15">
      <c r="A152" s="13"/>
      <c r="H152" s="83" t="s">
        <v>147</v>
      </c>
      <c r="I152" s="82">
        <f>I147+(I148/100)</f>
        <v>7.15</v>
      </c>
      <c r="J152" s="82">
        <f>J147+(J148/100)</f>
        <v>7.15</v>
      </c>
      <c r="K152" s="82">
        <f>K147+(K148/100)</f>
        <v>4.8</v>
      </c>
      <c r="L152" s="82">
        <f>L147+(L148/100)</f>
        <v>7.15</v>
      </c>
      <c r="M152" s="82">
        <f>M147+(M148/100)</f>
        <v>4.8</v>
      </c>
      <c r="N152" s="82">
        <f>N147+(N148/100)</f>
        <v>7.15</v>
      </c>
      <c r="O152" s="82"/>
      <c r="P152" s="82"/>
      <c r="Q152" s="82"/>
      <c r="R152" s="82"/>
      <c r="S152" s="82"/>
      <c r="T152" s="82"/>
      <c r="U152" s="81"/>
      <c r="V152" s="81"/>
      <c r="W152" s="81"/>
      <c r="X152" s="81"/>
    </row>
    <row r="153" spans="1:24" ht="15">
      <c r="A153" s="13"/>
      <c r="H153" s="83" t="s">
        <v>148</v>
      </c>
      <c r="I153" s="82">
        <f>I152*I151</f>
        <v>42.900000000000006</v>
      </c>
      <c r="J153" s="82">
        <f>J152*J151</f>
        <v>53.625</v>
      </c>
      <c r="K153" s="82">
        <f>K152*K151</f>
        <v>42</v>
      </c>
      <c r="L153" s="82">
        <f>L152*L151</f>
        <v>53.625</v>
      </c>
      <c r="M153" s="82">
        <f>M152*M151</f>
        <v>42</v>
      </c>
      <c r="N153" s="82">
        <f>N152*N151</f>
        <v>48.2625</v>
      </c>
      <c r="O153" s="82"/>
      <c r="P153" s="82"/>
      <c r="Q153" s="82"/>
      <c r="R153" s="82"/>
      <c r="S153" s="82"/>
      <c r="T153" s="82"/>
      <c r="U153" s="81"/>
      <c r="V153" s="81"/>
      <c r="W153" s="81"/>
      <c r="X153" s="81"/>
    </row>
    <row r="154" spans="1:24" ht="15">
      <c r="A154" s="13"/>
      <c r="H154" s="83" t="s">
        <v>149</v>
      </c>
      <c r="I154" s="82">
        <f>I149-I153</f>
        <v>-3.6600000000000037</v>
      </c>
      <c r="J154" s="82">
        <f>J149-J153</f>
        <v>-10.325000000000003</v>
      </c>
      <c r="K154" s="82">
        <f>K149-K153</f>
        <v>3.289999999999999</v>
      </c>
      <c r="L154" s="82">
        <f>L149-L153</f>
        <v>3.5050000000000026</v>
      </c>
      <c r="M154" s="82">
        <f>M149-M153</f>
        <v>10.200000000000003</v>
      </c>
      <c r="N154" s="82">
        <f>N149-N153</f>
        <v>-10.9225</v>
      </c>
      <c r="O154" s="82"/>
      <c r="P154" s="82"/>
      <c r="Q154" s="82"/>
      <c r="R154" s="82"/>
      <c r="S154" s="82"/>
      <c r="T154" s="82"/>
      <c r="U154" s="81"/>
      <c r="V154" s="81"/>
      <c r="W154" s="81"/>
      <c r="X154" s="81"/>
    </row>
    <row r="155" spans="1:24" ht="15">
      <c r="A155" s="13"/>
      <c r="H155" s="83" t="s">
        <v>150</v>
      </c>
      <c r="I155" s="77">
        <f>I154/I153</f>
        <v>-0.08531468531468539</v>
      </c>
      <c r="J155" s="77">
        <f>J154/J153</f>
        <v>-0.1925407925407926</v>
      </c>
      <c r="K155" s="77">
        <f>K154/K153</f>
        <v>0.07833333333333331</v>
      </c>
      <c r="L155" s="77">
        <f>L154/L153</f>
        <v>0.06536130536130541</v>
      </c>
      <c r="M155" s="77">
        <f>M154/M153</f>
        <v>0.24285714285714294</v>
      </c>
      <c r="N155" s="77">
        <f>N154/N153</f>
        <v>-0.22631442631442628</v>
      </c>
      <c r="O155" s="77"/>
      <c r="P155" s="77"/>
      <c r="Q155" s="77"/>
      <c r="R155" s="77"/>
      <c r="S155" s="77"/>
      <c r="T155" s="77"/>
      <c r="U155" s="81"/>
      <c r="V155" s="81"/>
      <c r="W155" s="81"/>
      <c r="X155" s="81"/>
    </row>
    <row r="156" spans="1:24" ht="15">
      <c r="A156" s="13"/>
      <c r="H156" s="83" t="s">
        <v>119</v>
      </c>
      <c r="I156" s="82">
        <f>100-(I155*100)</f>
        <v>108.53146853146853</v>
      </c>
      <c r="J156" s="82">
        <f>100-(J155*100)</f>
        <v>119.25407925407926</v>
      </c>
      <c r="K156" s="82">
        <f>100-(K155*100)</f>
        <v>92.16666666666667</v>
      </c>
      <c r="L156" s="82">
        <f>100-(L155*100)</f>
        <v>93.46386946386946</v>
      </c>
      <c r="M156" s="82">
        <f>100-(M155*100)</f>
        <v>75.71428571428571</v>
      </c>
      <c r="N156" s="82">
        <f>100-(N155*100)</f>
        <v>122.63144263144262</v>
      </c>
      <c r="O156" s="82"/>
      <c r="P156" s="82"/>
      <c r="Q156" s="82"/>
      <c r="R156" s="82"/>
      <c r="S156" s="82"/>
      <c r="T156" s="82"/>
      <c r="U156" s="81"/>
      <c r="V156" s="81"/>
      <c r="W156" s="81"/>
      <c r="X156" s="81"/>
    </row>
    <row r="157" spans="1:24" ht="15">
      <c r="A157" s="13"/>
      <c r="H157" s="83" t="s">
        <v>151</v>
      </c>
      <c r="I157" s="82">
        <v>1</v>
      </c>
      <c r="J157" s="82">
        <v>1</v>
      </c>
      <c r="K157" s="82">
        <v>0.75</v>
      </c>
      <c r="L157" s="82">
        <v>1</v>
      </c>
      <c r="M157" s="82">
        <v>0.75</v>
      </c>
      <c r="N157" s="82">
        <v>1</v>
      </c>
      <c r="O157" s="82"/>
      <c r="P157" s="82"/>
      <c r="Q157" s="82"/>
      <c r="R157" s="82"/>
      <c r="S157" s="82"/>
      <c r="T157" s="82"/>
      <c r="U157" s="81"/>
      <c r="V157" s="81"/>
      <c r="W157" s="81"/>
      <c r="X157" s="81"/>
    </row>
    <row r="158" spans="1:24" ht="15">
      <c r="A158" s="13"/>
      <c r="H158" s="83" t="s">
        <v>152</v>
      </c>
      <c r="I158" s="82">
        <f>ROUND(I156*I157,0)</f>
        <v>109</v>
      </c>
      <c r="J158" s="82">
        <f>ROUND(J156*J157,0)</f>
        <v>119</v>
      </c>
      <c r="K158" s="82">
        <f>ROUND(K156*K157,0)</f>
        <v>69</v>
      </c>
      <c r="L158" s="82">
        <f>ROUND(L156*L157,0)</f>
        <v>93</v>
      </c>
      <c r="M158" s="82">
        <f>ROUND(M156*M157,0)</f>
        <v>57</v>
      </c>
      <c r="N158" s="82">
        <f>ROUND(N156*N157,0)</f>
        <v>123</v>
      </c>
      <c r="O158" s="82"/>
      <c r="P158" s="82"/>
      <c r="Q158" s="82"/>
      <c r="R158" s="82"/>
      <c r="S158" s="82"/>
      <c r="T158" s="82"/>
      <c r="U158" s="81"/>
      <c r="V158" s="81"/>
      <c r="W158" s="81"/>
      <c r="X158" s="81"/>
    </row>
    <row r="159" spans="1:24" ht="15">
      <c r="A159" s="13"/>
      <c r="H159" s="83" t="s">
        <v>197</v>
      </c>
      <c r="I159" s="81">
        <f>I158*110/123</f>
        <v>97.47967479674797</v>
      </c>
      <c r="J159" s="81">
        <f>J158*110/123</f>
        <v>106.42276422764228</v>
      </c>
      <c r="K159" s="81">
        <f>K158*110/123</f>
        <v>61.707317073170735</v>
      </c>
      <c r="L159" s="81">
        <f>L158*110/123</f>
        <v>83.17073170731707</v>
      </c>
      <c r="M159" s="81">
        <f>M158*110/123</f>
        <v>50.97560975609756</v>
      </c>
      <c r="N159" s="81">
        <f>N158*110/123</f>
        <v>110</v>
      </c>
      <c r="O159" s="81"/>
      <c r="P159" s="81"/>
      <c r="Q159" s="81"/>
      <c r="R159" s="81"/>
      <c r="S159" s="81"/>
      <c r="T159" s="81"/>
      <c r="U159" s="82"/>
      <c r="V159" s="82"/>
      <c r="W159" s="82"/>
      <c r="X159" s="82"/>
    </row>
    <row r="160" spans="1:25" ht="15">
      <c r="A160" s="13"/>
      <c r="H160" s="83"/>
      <c r="I160" s="81"/>
      <c r="J160" s="81"/>
      <c r="K160" s="81"/>
      <c r="L160" s="81"/>
      <c r="M160" s="81"/>
      <c r="N160" s="81"/>
      <c r="O160" s="81"/>
      <c r="P160" s="81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1:25" ht="15">
      <c r="A161" s="13"/>
      <c r="H161" s="83"/>
      <c r="I161" s="81"/>
      <c r="J161" s="81"/>
      <c r="K161" s="81"/>
      <c r="L161" s="81"/>
      <c r="M161" s="81"/>
      <c r="N161" s="81"/>
      <c r="O161" s="81"/>
      <c r="P161" s="81"/>
      <c r="Q161" s="82"/>
      <c r="R161" s="82"/>
      <c r="S161" s="82"/>
      <c r="T161" s="82"/>
      <c r="U161" s="82"/>
      <c r="V161" s="82"/>
      <c r="W161" s="82"/>
      <c r="X161" s="82"/>
      <c r="Y161" s="82"/>
    </row>
    <row r="162" spans="1:25" ht="12.75">
      <c r="A162" s="13"/>
      <c r="G162" s="105"/>
      <c r="H162" s="80"/>
      <c r="I162" s="80"/>
      <c r="J162" s="82"/>
      <c r="K162" s="82"/>
      <c r="L162" s="82"/>
      <c r="M162" s="82"/>
      <c r="N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1:24" ht="12.75">
      <c r="A163" s="13"/>
      <c r="H163" s="83"/>
      <c r="I163" s="84"/>
      <c r="J163" s="84"/>
      <c r="K163" s="84"/>
      <c r="L163" s="84"/>
      <c r="M163" s="49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ht="12.75">
      <c r="A164" s="13"/>
      <c r="H164" s="83"/>
      <c r="I164" s="85"/>
      <c r="J164" s="85"/>
      <c r="K164" s="85"/>
      <c r="L164" s="85"/>
      <c r="M164" s="85"/>
      <c r="N164" s="78"/>
      <c r="O164" s="85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ht="12.75">
      <c r="A165" s="13"/>
      <c r="H165" s="83"/>
      <c r="I165" s="87"/>
      <c r="J165" s="87"/>
      <c r="K165" s="87"/>
      <c r="L165" s="87"/>
      <c r="M165" s="49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ht="12.75">
      <c r="A166" s="13"/>
      <c r="H166" s="83"/>
      <c r="I166" s="77"/>
      <c r="J166" s="77"/>
      <c r="K166" s="77"/>
      <c r="L166" s="77"/>
      <c r="M166" s="77"/>
      <c r="N166" s="77"/>
      <c r="O166" s="77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ht="15">
      <c r="A167" s="13"/>
      <c r="H167" s="88"/>
      <c r="I167" s="89"/>
      <c r="J167" s="89"/>
      <c r="K167" s="89"/>
      <c r="L167" s="89"/>
      <c r="M167" s="89"/>
      <c r="N167" s="89"/>
      <c r="O167" s="89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ht="15">
      <c r="A168" s="13"/>
      <c r="H168" s="88"/>
      <c r="I168" s="89"/>
      <c r="J168" s="89"/>
      <c r="K168" s="89"/>
      <c r="L168" s="89"/>
      <c r="M168" s="58"/>
      <c r="N168" s="58"/>
      <c r="O168" s="58"/>
      <c r="P168" s="58"/>
      <c r="Q168" s="82"/>
      <c r="R168" s="82"/>
      <c r="S168" s="82"/>
      <c r="T168" s="82"/>
      <c r="U168" s="82"/>
      <c r="V168" s="82"/>
      <c r="W168" s="82"/>
      <c r="X168" s="82"/>
    </row>
    <row r="169" spans="1:24" ht="12.75">
      <c r="A169" s="13"/>
      <c r="H169" s="83"/>
      <c r="I169" s="87"/>
      <c r="J169" s="87"/>
      <c r="K169" s="87"/>
      <c r="L169" s="87"/>
      <c r="M169" s="87"/>
      <c r="N169" s="87"/>
      <c r="O169" s="87"/>
      <c r="P169" s="87"/>
      <c r="Q169" s="82"/>
      <c r="R169" s="82"/>
      <c r="S169" s="82"/>
      <c r="T169" s="82"/>
      <c r="U169" s="82"/>
      <c r="V169" s="82"/>
      <c r="W169" s="82"/>
      <c r="X169" s="82"/>
    </row>
    <row r="170" spans="1:24" ht="12.75">
      <c r="A170" s="13"/>
      <c r="H170" s="83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2.75">
      <c r="A171" s="13"/>
      <c r="H171" s="83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</row>
    <row r="172" spans="1:24" ht="12.75">
      <c r="A172" s="13"/>
      <c r="H172" s="83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ht="12.75">
      <c r="A173" s="13"/>
      <c r="H173" s="83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ht="12.75">
      <c r="A174" s="13"/>
      <c r="H174" s="83"/>
      <c r="I174" s="77"/>
      <c r="J174" s="77"/>
      <c r="K174" s="77"/>
      <c r="L174" s="77"/>
      <c r="M174" s="77"/>
      <c r="N174" s="77"/>
      <c r="O174" s="77"/>
      <c r="P174" s="77"/>
      <c r="Q174" s="82"/>
      <c r="R174" s="82"/>
      <c r="S174" s="82"/>
      <c r="T174" s="82"/>
      <c r="U174" s="82"/>
      <c r="V174" s="82"/>
      <c r="W174" s="82"/>
      <c r="X174" s="82"/>
    </row>
    <row r="175" spans="1:24" ht="12.75">
      <c r="A175" s="13"/>
      <c r="H175" s="83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ht="12.75">
      <c r="A176" s="13"/>
      <c r="H176" s="83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24" ht="12.75">
      <c r="A177" s="13"/>
      <c r="H177" s="83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</row>
    <row r="178" spans="1:24" ht="15">
      <c r="A178" s="13"/>
      <c r="H178" s="83"/>
      <c r="I178" s="81"/>
      <c r="J178" s="81"/>
      <c r="K178" s="81"/>
      <c r="L178" s="81"/>
      <c r="M178" s="81"/>
      <c r="N178" s="81"/>
      <c r="O178" s="81"/>
      <c r="P178" s="81"/>
      <c r="Q178" s="82"/>
      <c r="R178" s="82"/>
      <c r="S178" s="82"/>
      <c r="T178" s="82"/>
      <c r="U178" s="82"/>
      <c r="V178" s="82"/>
      <c r="W178" s="82"/>
      <c r="X178" s="82"/>
    </row>
    <row r="179" spans="1:25" ht="15">
      <c r="A179" s="13"/>
      <c r="H179" s="83"/>
      <c r="I179" s="81"/>
      <c r="J179" s="81"/>
      <c r="K179" s="81"/>
      <c r="L179" s="81"/>
      <c r="M179" s="81"/>
      <c r="N179" s="81"/>
      <c r="O179" s="81"/>
      <c r="P179" s="81"/>
      <c r="Q179" s="82"/>
      <c r="R179" s="82"/>
      <c r="S179" s="82"/>
      <c r="T179" s="82"/>
      <c r="U179" s="82"/>
      <c r="V179" s="82"/>
      <c r="W179" s="82"/>
      <c r="X179" s="82"/>
      <c r="Y179" s="82"/>
    </row>
    <row r="180" ht="12.75">
      <c r="A180" s="13" t="s">
        <v>86</v>
      </c>
    </row>
    <row r="181" ht="12.75">
      <c r="A181" s="12" t="s">
        <v>87</v>
      </c>
    </row>
    <row r="183" ht="12.75">
      <c r="A183" s="19" t="s">
        <v>88</v>
      </c>
    </row>
    <row r="184" ht="12.75">
      <c r="A184" s="19" t="s">
        <v>307</v>
      </c>
    </row>
    <row r="186" ht="12.75">
      <c r="A186" t="s">
        <v>308</v>
      </c>
    </row>
    <row r="188" ht="24">
      <c r="A188" s="29" t="s">
        <v>101</v>
      </c>
    </row>
    <row r="189" ht="15">
      <c r="A189" s="23" t="s">
        <v>102</v>
      </c>
    </row>
    <row r="190" ht="15">
      <c r="A190" s="24" t="s">
        <v>103</v>
      </c>
    </row>
    <row r="191" ht="15">
      <c r="A191" s="24" t="s">
        <v>104</v>
      </c>
    </row>
    <row r="192" ht="15">
      <c r="A192" s="23"/>
    </row>
    <row r="193" ht="15">
      <c r="A193" s="23" t="s">
        <v>105</v>
      </c>
    </row>
    <row r="194" ht="15">
      <c r="A194" s="41" t="s">
        <v>338</v>
      </c>
    </row>
    <row r="195" ht="15">
      <c r="A195" s="24" t="s">
        <v>106</v>
      </c>
    </row>
    <row r="196" ht="15">
      <c r="A196" s="41" t="s">
        <v>192</v>
      </c>
    </row>
    <row r="197" ht="15">
      <c r="A197" s="41" t="s">
        <v>390</v>
      </c>
    </row>
    <row r="198" ht="15">
      <c r="A198" s="23"/>
    </row>
    <row r="199" ht="15">
      <c r="A199" s="23" t="s">
        <v>107</v>
      </c>
    </row>
    <row r="200" ht="15">
      <c r="A200" s="24" t="s">
        <v>108</v>
      </c>
    </row>
    <row r="201" ht="15">
      <c r="A201" s="25" t="s">
        <v>339</v>
      </c>
    </row>
    <row r="202" ht="15">
      <c r="A202" s="25" t="s">
        <v>340</v>
      </c>
    </row>
    <row r="203" ht="15">
      <c r="A203" s="25" t="s">
        <v>341</v>
      </c>
    </row>
    <row r="204" ht="15">
      <c r="A204" s="25" t="s">
        <v>342</v>
      </c>
    </row>
    <row r="205" ht="15">
      <c r="A205" s="25" t="s">
        <v>109</v>
      </c>
    </row>
    <row r="206" ht="15">
      <c r="A206" s="25" t="s">
        <v>415</v>
      </c>
    </row>
    <row r="207" ht="15">
      <c r="A207" s="25" t="s">
        <v>122</v>
      </c>
    </row>
    <row r="208" ht="15">
      <c r="A208" s="25" t="s">
        <v>309</v>
      </c>
    </row>
    <row r="209" ht="15">
      <c r="A209" s="25" t="s">
        <v>110</v>
      </c>
    </row>
    <row r="210" ht="15">
      <c r="A210" s="25" t="s">
        <v>199</v>
      </c>
    </row>
    <row r="211" ht="15">
      <c r="A211" s="25" t="s">
        <v>193</v>
      </c>
    </row>
    <row r="212" ht="15">
      <c r="A212" s="26"/>
    </row>
    <row r="213" ht="15">
      <c r="A213" s="26"/>
    </row>
    <row r="214" ht="15">
      <c r="A214" s="26"/>
    </row>
    <row r="215" ht="15">
      <c r="A215" s="26"/>
    </row>
    <row r="216" ht="15">
      <c r="A216" s="26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8"/>
    </row>
    <row r="232" ht="12.75">
      <c r="A232" s="27"/>
    </row>
    <row r="234" ht="15">
      <c r="A234" s="26"/>
    </row>
    <row r="235" ht="15">
      <c r="A235" s="26"/>
    </row>
    <row r="236" ht="15">
      <c r="A236" s="26"/>
    </row>
    <row r="237" ht="15">
      <c r="A237" s="26"/>
    </row>
    <row r="238" ht="15">
      <c r="A238" s="24" t="s">
        <v>111</v>
      </c>
    </row>
    <row r="239" ht="15">
      <c r="A239" s="25" t="s">
        <v>115</v>
      </c>
    </row>
    <row r="240" ht="15">
      <c r="A240" s="25" t="s">
        <v>116</v>
      </c>
    </row>
    <row r="241" ht="15">
      <c r="A241" s="25" t="s">
        <v>117</v>
      </c>
    </row>
    <row r="242" ht="15">
      <c r="A242" s="25" t="s">
        <v>118</v>
      </c>
    </row>
    <row r="243" ht="15">
      <c r="A243" s="25" t="s">
        <v>211</v>
      </c>
    </row>
    <row r="244" ht="15">
      <c r="A244" s="25" t="s">
        <v>139</v>
      </c>
    </row>
    <row r="247" ht="15">
      <c r="A247" s="24" t="s">
        <v>414</v>
      </c>
    </row>
    <row r="248" ht="15">
      <c r="A248" s="25" t="s">
        <v>112</v>
      </c>
    </row>
    <row r="249" ht="15">
      <c r="A249" s="25" t="s">
        <v>113</v>
      </c>
    </row>
    <row r="250" ht="15">
      <c r="A250" s="25" t="s">
        <v>114</v>
      </c>
    </row>
  </sheetData>
  <sheetProtection/>
  <mergeCells count="18">
    <mergeCell ref="P1:P2"/>
    <mergeCell ref="Q1:Q2"/>
    <mergeCell ref="H1:I1"/>
    <mergeCell ref="J1:K1"/>
    <mergeCell ref="L1:M1"/>
    <mergeCell ref="CL1:CY1"/>
    <mergeCell ref="N1:O1"/>
    <mergeCell ref="BN2:BU2"/>
    <mergeCell ref="BH1:BU1"/>
    <mergeCell ref="CA2:CJ2"/>
    <mergeCell ref="BW1:CJ1"/>
    <mergeCell ref="CP2:CY2"/>
    <mergeCell ref="FH1:FQ1"/>
    <mergeCell ref="GR1:HE1"/>
    <mergeCell ref="FS1:GP1"/>
    <mergeCell ref="DA1:DN1"/>
    <mergeCell ref="DP1:EC1"/>
    <mergeCell ref="EE1:FF1"/>
  </mergeCells>
  <conditionalFormatting sqref="B8:B25 B27:B36">
    <cfRule type="expression" priority="2" dxfId="1" stopIfTrue="1">
      <formula>"CellValue""&lt;$D$2"""</formula>
    </cfRule>
  </conditionalFormatting>
  <conditionalFormatting sqref="B8:B36">
    <cfRule type="cellIs" priority="1" dxfId="0" operator="lessThan">
      <formula>$D$2</formula>
    </cfRule>
  </conditionalFormatting>
  <printOptions/>
  <pageMargins left="0.75" right="0.75" top="1" bottom="1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selection activeCell="C26" sqref="C26"/>
    </sheetView>
  </sheetViews>
  <sheetFormatPr defaultColWidth="11.57421875" defaultRowHeight="12.75"/>
  <cols>
    <col min="1" max="1" width="13.00390625" style="43" customWidth="1"/>
    <col min="2" max="2" width="32.7109375" style="42" customWidth="1"/>
    <col min="3" max="3" width="22.8515625" style="42" bestFit="1" customWidth="1"/>
    <col min="4" max="4" width="15.7109375" style="42" customWidth="1"/>
    <col min="5" max="5" width="54.421875" style="42" customWidth="1"/>
    <col min="6" max="7" width="11.421875" style="42" customWidth="1"/>
    <col min="8" max="13" width="4.7109375" style="42" customWidth="1"/>
    <col min="14" max="16384" width="11.421875" style="42" customWidth="1"/>
  </cols>
  <sheetData>
    <row r="1" spans="1:4" ht="13.5">
      <c r="A1" s="51" t="s">
        <v>426</v>
      </c>
      <c r="C1" s="50" t="s">
        <v>476</v>
      </c>
      <c r="D1" s="51" t="s">
        <v>303</v>
      </c>
    </row>
    <row r="2" ht="12.75">
      <c r="A2" s="46"/>
    </row>
    <row r="3" spans="1:4" ht="15.75">
      <c r="A3" s="46"/>
      <c r="B3" s="45" t="s">
        <v>33</v>
      </c>
      <c r="C3" s="45" t="s">
        <v>89</v>
      </c>
      <c r="D3" s="44"/>
    </row>
    <row r="4" spans="2:16" ht="13.5">
      <c r="B4" s="50" t="s">
        <v>142</v>
      </c>
      <c r="C4" s="42">
        <v>14</v>
      </c>
      <c r="D4" s="52"/>
      <c r="P4" s="50"/>
    </row>
    <row r="5" spans="2:16" ht="13.5">
      <c r="B5" s="50" t="s">
        <v>135</v>
      </c>
      <c r="C5" s="42">
        <v>14</v>
      </c>
      <c r="D5" s="5"/>
      <c r="E5" s="50"/>
      <c r="P5" s="50"/>
    </row>
    <row r="6" spans="1:16" ht="15">
      <c r="A6" s="60"/>
      <c r="B6" s="50" t="s">
        <v>143</v>
      </c>
      <c r="C6" s="42">
        <v>14</v>
      </c>
      <c r="D6" s="5"/>
      <c r="E6" s="95"/>
      <c r="P6" s="50"/>
    </row>
    <row r="7" spans="2:16" ht="13.5">
      <c r="B7" s="50" t="s">
        <v>141</v>
      </c>
      <c r="C7" s="42">
        <v>14</v>
      </c>
      <c r="D7" s="1"/>
      <c r="E7" s="50"/>
      <c r="P7" s="50"/>
    </row>
    <row r="8" spans="1:16" ht="13.5">
      <c r="A8" s="60"/>
      <c r="B8" s="50" t="s">
        <v>96</v>
      </c>
      <c r="C8" s="42">
        <v>11</v>
      </c>
      <c r="D8" s="53"/>
      <c r="E8" s="50"/>
      <c r="P8" s="50"/>
    </row>
    <row r="9" spans="1:16" ht="13.5">
      <c r="A9" s="60"/>
      <c r="B9" s="50" t="s">
        <v>95</v>
      </c>
      <c r="C9" s="42">
        <v>11</v>
      </c>
      <c r="D9" s="53"/>
      <c r="E9" s="50"/>
      <c r="P9" s="50"/>
    </row>
    <row r="10" spans="2:16" ht="13.5">
      <c r="B10" s="50" t="s">
        <v>123</v>
      </c>
      <c r="C10" s="42">
        <v>11</v>
      </c>
      <c r="D10" s="50"/>
      <c r="E10" s="50"/>
      <c r="P10" s="50"/>
    </row>
    <row r="11" spans="2:16" ht="13.5">
      <c r="B11" s="50" t="s">
        <v>214</v>
      </c>
      <c r="C11" s="42">
        <v>11</v>
      </c>
      <c r="D11" s="5"/>
      <c r="E11" s="50"/>
      <c r="P11" s="50"/>
    </row>
    <row r="12" spans="2:16" ht="13.5">
      <c r="B12" s="50" t="s">
        <v>97</v>
      </c>
      <c r="C12" s="42">
        <v>11</v>
      </c>
      <c r="D12" s="5"/>
      <c r="E12" s="1"/>
      <c r="P12" s="50"/>
    </row>
    <row r="13" spans="2:16" ht="13.5">
      <c r="B13" s="50" t="s">
        <v>130</v>
      </c>
      <c r="C13" s="42">
        <v>10</v>
      </c>
      <c r="D13" s="52"/>
      <c r="E13" s="50"/>
      <c r="P13" s="50"/>
    </row>
    <row r="14" spans="1:16" ht="13.5">
      <c r="A14" s="60"/>
      <c r="B14" s="50" t="s">
        <v>238</v>
      </c>
      <c r="C14" s="42">
        <v>10</v>
      </c>
      <c r="D14" s="53"/>
      <c r="E14" s="50"/>
      <c r="P14" s="50"/>
    </row>
    <row r="15" spans="1:16" ht="13.5">
      <c r="A15" s="60"/>
      <c r="B15" s="50" t="s">
        <v>216</v>
      </c>
      <c r="C15" s="42">
        <v>9</v>
      </c>
      <c r="D15" s="53"/>
      <c r="E15" s="1"/>
      <c r="P15" s="50"/>
    </row>
    <row r="16" spans="1:16" ht="13.5">
      <c r="A16" s="60"/>
      <c r="B16" s="50" t="s">
        <v>136</v>
      </c>
      <c r="C16" s="42">
        <v>8</v>
      </c>
      <c r="D16" s="53"/>
      <c r="E16" s="1"/>
      <c r="P16" s="50"/>
    </row>
    <row r="17" spans="1:16" ht="13.5">
      <c r="A17" s="60"/>
      <c r="B17" s="50" t="s">
        <v>138</v>
      </c>
      <c r="C17" s="42">
        <v>7</v>
      </c>
      <c r="D17" s="53"/>
      <c r="E17" s="1"/>
      <c r="P17" s="50"/>
    </row>
    <row r="18" spans="1:16" ht="13.5">
      <c r="A18" s="60"/>
      <c r="B18" s="50" t="s">
        <v>137</v>
      </c>
      <c r="C18" s="42">
        <v>7</v>
      </c>
      <c r="D18" s="53"/>
      <c r="E18" s="50"/>
      <c r="P18" s="50"/>
    </row>
    <row r="19" spans="1:16" ht="13.5">
      <c r="A19" s="60"/>
      <c r="B19" s="50" t="s">
        <v>213</v>
      </c>
      <c r="C19" s="42">
        <v>5</v>
      </c>
      <c r="D19" s="53"/>
      <c r="E19" s="50"/>
      <c r="P19" s="50"/>
    </row>
    <row r="20" spans="1:16" ht="15">
      <c r="A20" s="60"/>
      <c r="B20" s="50" t="s">
        <v>215</v>
      </c>
      <c r="C20" s="42">
        <v>5</v>
      </c>
      <c r="D20" s="53"/>
      <c r="E20" s="95"/>
      <c r="P20" s="50"/>
    </row>
    <row r="21" spans="1:16" ht="15">
      <c r="A21" s="60"/>
      <c r="B21" s="50" t="s">
        <v>248</v>
      </c>
      <c r="C21" s="42">
        <v>4</v>
      </c>
      <c r="D21" s="53"/>
      <c r="E21" s="95"/>
      <c r="F21" s="59"/>
      <c r="P21" s="50"/>
    </row>
    <row r="22" spans="1:16" ht="13.5">
      <c r="A22" s="60"/>
      <c r="B22" s="50" t="s">
        <v>240</v>
      </c>
      <c r="C22" s="42">
        <v>4</v>
      </c>
      <c r="D22" s="53"/>
      <c r="E22" s="50"/>
      <c r="P22" s="50"/>
    </row>
    <row r="23" spans="1:16" ht="13.5">
      <c r="A23" s="60"/>
      <c r="B23" s="50" t="s">
        <v>124</v>
      </c>
      <c r="C23" s="42">
        <v>3</v>
      </c>
      <c r="D23" s="53"/>
      <c r="E23" s="50"/>
      <c r="P23" s="50"/>
    </row>
    <row r="24" spans="1:16" ht="13.5">
      <c r="A24" s="60"/>
      <c r="B24" s="50" t="s">
        <v>249</v>
      </c>
      <c r="C24" s="42">
        <v>3</v>
      </c>
      <c r="D24" s="53"/>
      <c r="E24" s="50"/>
      <c r="P24" s="50"/>
    </row>
    <row r="25" spans="1:16" ht="13.5">
      <c r="A25" s="60"/>
      <c r="B25" s="50" t="s">
        <v>252</v>
      </c>
      <c r="C25" s="42">
        <v>2</v>
      </c>
      <c r="D25" s="53"/>
      <c r="E25" s="50"/>
      <c r="P25" s="50"/>
    </row>
    <row r="26" spans="1:16" ht="13.5">
      <c r="A26" s="60"/>
      <c r="B26" s="50" t="s">
        <v>251</v>
      </c>
      <c r="C26" s="42">
        <v>2</v>
      </c>
      <c r="D26" s="53"/>
      <c r="E26" s="50"/>
      <c r="P26" s="50"/>
    </row>
    <row r="27" spans="1:16" ht="13.5">
      <c r="A27" s="60"/>
      <c r="B27" s="61" t="s">
        <v>235</v>
      </c>
      <c r="C27" s="72">
        <v>1</v>
      </c>
      <c r="D27" s="53"/>
      <c r="E27" s="50"/>
      <c r="P27" s="50"/>
    </row>
    <row r="28" spans="1:16" ht="13.5">
      <c r="A28" s="60"/>
      <c r="B28" s="61" t="s">
        <v>239</v>
      </c>
      <c r="C28" s="72">
        <v>1</v>
      </c>
      <c r="D28" s="53"/>
      <c r="E28" s="5"/>
      <c r="F28" s="59"/>
      <c r="P28" s="50"/>
    </row>
    <row r="29" spans="1:16" ht="13.5">
      <c r="A29" s="60"/>
      <c r="B29" s="61" t="s">
        <v>418</v>
      </c>
      <c r="C29" s="72">
        <v>1</v>
      </c>
      <c r="D29" s="53"/>
      <c r="E29" s="5"/>
      <c r="F29" s="59"/>
      <c r="P29" s="50"/>
    </row>
    <row r="30" spans="1:16" ht="13.5">
      <c r="A30" s="60"/>
      <c r="B30" s="50" t="s">
        <v>220</v>
      </c>
      <c r="C30" s="42">
        <v>1</v>
      </c>
      <c r="D30" s="53"/>
      <c r="E30" s="5"/>
      <c r="F30" s="59"/>
      <c r="P30" s="50"/>
    </row>
    <row r="31" spans="1:6" ht="13.5">
      <c r="A31" s="60"/>
      <c r="B31" s="50" t="s">
        <v>134</v>
      </c>
      <c r="C31" s="42">
        <v>0</v>
      </c>
      <c r="D31" s="53"/>
      <c r="E31" s="5"/>
      <c r="F31" s="59"/>
    </row>
    <row r="32" spans="1:6" ht="12.75">
      <c r="A32" s="60"/>
      <c r="B32" s="61"/>
      <c r="C32" s="61"/>
      <c r="D32" s="53"/>
      <c r="E32" s="5"/>
      <c r="F32" s="59"/>
    </row>
    <row r="33" spans="1:6" ht="12.75">
      <c r="A33" s="14"/>
      <c r="B33"/>
      <c r="C33" s="50"/>
      <c r="D33" s="50"/>
      <c r="E33" s="14"/>
      <c r="F33"/>
    </row>
    <row r="34" spans="1:6" ht="13.5">
      <c r="A34" s="101">
        <v>45066</v>
      </c>
      <c r="B34" s="1" t="s">
        <v>277</v>
      </c>
      <c r="C34" s="50" t="s">
        <v>212</v>
      </c>
      <c r="D34" s="50" t="s">
        <v>23</v>
      </c>
      <c r="E34" s="106" t="s">
        <v>238</v>
      </c>
      <c r="F34" s="42">
        <v>1</v>
      </c>
    </row>
    <row r="35" spans="1:6" ht="13.5">
      <c r="A35" s="101">
        <v>45067</v>
      </c>
      <c r="B35" s="1" t="s">
        <v>278</v>
      </c>
      <c r="C35" s="50" t="s">
        <v>212</v>
      </c>
      <c r="D35" s="50" t="s">
        <v>21</v>
      </c>
      <c r="E35" s="1" t="s">
        <v>238</v>
      </c>
      <c r="F35" s="42">
        <v>1</v>
      </c>
    </row>
    <row r="36" spans="1:6" ht="27.75">
      <c r="A36" s="101">
        <v>45070</v>
      </c>
      <c r="B36" s="1" t="s">
        <v>332</v>
      </c>
      <c r="C36" s="50" t="s">
        <v>333</v>
      </c>
      <c r="D36" s="50" t="s">
        <v>17</v>
      </c>
      <c r="E36" s="1" t="s">
        <v>346</v>
      </c>
      <c r="F36" s="42">
        <v>5</v>
      </c>
    </row>
    <row r="37" spans="1:6" ht="13.5">
      <c r="A37" s="101">
        <v>45073</v>
      </c>
      <c r="B37" s="1" t="s">
        <v>279</v>
      </c>
      <c r="C37" s="50" t="s">
        <v>212</v>
      </c>
      <c r="D37" s="50" t="s">
        <v>370</v>
      </c>
      <c r="E37" s="1" t="s">
        <v>170</v>
      </c>
      <c r="F37" s="42">
        <v>0</v>
      </c>
    </row>
    <row r="38" spans="1:6" ht="42">
      <c r="A38" s="101">
        <v>45074</v>
      </c>
      <c r="B38" s="1" t="s">
        <v>280</v>
      </c>
      <c r="C38" s="50" t="s">
        <v>212</v>
      </c>
      <c r="E38" s="1" t="s">
        <v>371</v>
      </c>
      <c r="F38" s="42">
        <v>8</v>
      </c>
    </row>
    <row r="39" spans="1:6" ht="42">
      <c r="A39" s="101">
        <v>45075</v>
      </c>
      <c r="B39" s="1" t="s">
        <v>281</v>
      </c>
      <c r="C39" s="50" t="s">
        <v>212</v>
      </c>
      <c r="E39" s="1" t="s">
        <v>371</v>
      </c>
      <c r="F39" s="42">
        <v>8</v>
      </c>
    </row>
    <row r="40" spans="1:6" ht="27.75">
      <c r="A40" s="101">
        <v>45087</v>
      </c>
      <c r="B40" s="1" t="s">
        <v>282</v>
      </c>
      <c r="C40" s="50" t="s">
        <v>212</v>
      </c>
      <c r="D40" s="50" t="s">
        <v>391</v>
      </c>
      <c r="E40" s="1" t="s">
        <v>170</v>
      </c>
      <c r="F40" s="42">
        <v>0</v>
      </c>
    </row>
    <row r="41" spans="1:6" ht="27.75">
      <c r="A41" s="101">
        <v>45088</v>
      </c>
      <c r="B41" s="1" t="s">
        <v>283</v>
      </c>
      <c r="C41" s="50" t="s">
        <v>212</v>
      </c>
      <c r="D41" s="50" t="s">
        <v>391</v>
      </c>
      <c r="E41" s="1" t="s">
        <v>170</v>
      </c>
      <c r="F41" s="42">
        <v>0</v>
      </c>
    </row>
    <row r="42" spans="1:6" ht="13.5">
      <c r="A42" s="101">
        <v>45088</v>
      </c>
      <c r="B42" s="1" t="s">
        <v>295</v>
      </c>
      <c r="C42" s="50" t="s">
        <v>294</v>
      </c>
      <c r="D42" s="50" t="s">
        <v>36</v>
      </c>
      <c r="E42" s="1" t="s">
        <v>96</v>
      </c>
      <c r="F42" s="42">
        <v>1</v>
      </c>
    </row>
    <row r="43" spans="1:6" ht="48">
      <c r="A43" s="101">
        <v>45095</v>
      </c>
      <c r="B43" s="50" t="s">
        <v>326</v>
      </c>
      <c r="C43" s="50" t="s">
        <v>127</v>
      </c>
      <c r="D43" s="50" t="s">
        <v>17</v>
      </c>
      <c r="E43" s="95" t="s">
        <v>392</v>
      </c>
      <c r="F43" s="42">
        <v>13</v>
      </c>
    </row>
    <row r="44" spans="1:6" ht="49.5" customHeight="1">
      <c r="A44" s="101">
        <v>45102</v>
      </c>
      <c r="B44" s="50" t="s">
        <v>311</v>
      </c>
      <c r="C44" s="50" t="s">
        <v>127</v>
      </c>
      <c r="D44" s="50" t="s">
        <v>18</v>
      </c>
      <c r="E44" s="95" t="s">
        <v>393</v>
      </c>
      <c r="F44" s="42">
        <v>15</v>
      </c>
    </row>
    <row r="45" spans="1:6" ht="48">
      <c r="A45" s="101">
        <v>45108</v>
      </c>
      <c r="B45" s="50" t="s">
        <v>374</v>
      </c>
      <c r="C45" s="50" t="s">
        <v>127</v>
      </c>
      <c r="D45" s="50" t="s">
        <v>19</v>
      </c>
      <c r="E45" s="95" t="s">
        <v>397</v>
      </c>
      <c r="F45" s="42">
        <v>12</v>
      </c>
    </row>
    <row r="46" spans="1:6" ht="55.5">
      <c r="A46" s="101">
        <v>45109</v>
      </c>
      <c r="B46" s="11" t="s">
        <v>255</v>
      </c>
      <c r="C46" s="50" t="s">
        <v>131</v>
      </c>
      <c r="D46" s="11" t="s">
        <v>21</v>
      </c>
      <c r="E46" s="50" t="s">
        <v>400</v>
      </c>
      <c r="F46" s="42">
        <v>15</v>
      </c>
    </row>
    <row r="47" spans="1:25" ht="69.75">
      <c r="A47" s="101">
        <v>45116</v>
      </c>
      <c r="B47" s="50" t="s">
        <v>327</v>
      </c>
      <c r="C47" s="50" t="s">
        <v>127</v>
      </c>
      <c r="D47" s="50" t="s">
        <v>194</v>
      </c>
      <c r="E47" s="1" t="s">
        <v>401</v>
      </c>
      <c r="F47" s="42">
        <v>19</v>
      </c>
      <c r="G47" s="84"/>
      <c r="H47" s="84"/>
      <c r="I47" s="84"/>
      <c r="J47" s="84"/>
      <c r="K47" s="84"/>
      <c r="L47" s="49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6" ht="55.5">
      <c r="A48" s="101">
        <v>45123</v>
      </c>
      <c r="B48" s="50" t="s">
        <v>328</v>
      </c>
      <c r="C48" s="50" t="s">
        <v>127</v>
      </c>
      <c r="D48" s="50" t="s">
        <v>36</v>
      </c>
      <c r="E48" s="1" t="s">
        <v>407</v>
      </c>
      <c r="F48" s="42">
        <v>14</v>
      </c>
    </row>
    <row r="49" spans="1:6" ht="55.5">
      <c r="A49" s="101">
        <v>45130</v>
      </c>
      <c r="B49" s="50" t="s">
        <v>329</v>
      </c>
      <c r="C49" s="50" t="s">
        <v>127</v>
      </c>
      <c r="D49" s="50" t="s">
        <v>32</v>
      </c>
      <c r="E49" s="1" t="s">
        <v>404</v>
      </c>
      <c r="F49" s="42">
        <v>17</v>
      </c>
    </row>
    <row r="50" spans="1:6" ht="55.5">
      <c r="A50" s="101">
        <v>45138</v>
      </c>
      <c r="B50" s="1" t="s">
        <v>284</v>
      </c>
      <c r="C50" s="50" t="s">
        <v>212</v>
      </c>
      <c r="E50" s="50" t="s">
        <v>405</v>
      </c>
      <c r="F50" s="42">
        <v>14</v>
      </c>
    </row>
    <row r="51" spans="1:6" ht="55.5">
      <c r="A51" s="101">
        <v>45141</v>
      </c>
      <c r="B51" s="1" t="s">
        <v>285</v>
      </c>
      <c r="C51" s="50" t="s">
        <v>212</v>
      </c>
      <c r="E51" s="50" t="s">
        <v>406</v>
      </c>
      <c r="F51" s="42">
        <v>13</v>
      </c>
    </row>
    <row r="52" spans="1:6" ht="13.5">
      <c r="A52" s="101">
        <v>45185</v>
      </c>
      <c r="B52" s="1" t="s">
        <v>286</v>
      </c>
      <c r="C52" s="50" t="s">
        <v>212</v>
      </c>
      <c r="D52" s="50" t="s">
        <v>36</v>
      </c>
      <c r="E52" s="106" t="s">
        <v>410</v>
      </c>
      <c r="F52" s="42">
        <v>4</v>
      </c>
    </row>
    <row r="53" spans="1:6" ht="13.5">
      <c r="A53" s="101">
        <v>45199</v>
      </c>
      <c r="B53" s="1" t="s">
        <v>287</v>
      </c>
      <c r="C53" s="50" t="s">
        <v>212</v>
      </c>
      <c r="E53" s="50" t="s">
        <v>170</v>
      </c>
      <c r="F53" s="42">
        <v>0</v>
      </c>
    </row>
    <row r="54" spans="1:6" ht="13.5">
      <c r="A54" s="101">
        <v>45200</v>
      </c>
      <c r="B54" s="1" t="s">
        <v>288</v>
      </c>
      <c r="C54" s="50" t="s">
        <v>212</v>
      </c>
      <c r="E54" s="50" t="s">
        <v>170</v>
      </c>
      <c r="F54" s="42">
        <v>0</v>
      </c>
    </row>
    <row r="55" spans="1:6" ht="69.75">
      <c r="A55" s="101">
        <v>45200</v>
      </c>
      <c r="B55" s="11" t="s">
        <v>29</v>
      </c>
      <c r="C55" s="50" t="s">
        <v>131</v>
      </c>
      <c r="D55" s="11" t="s">
        <v>22</v>
      </c>
      <c r="E55" s="50" t="s">
        <v>420</v>
      </c>
      <c r="F55" s="42">
        <v>18</v>
      </c>
    </row>
    <row r="56" spans="1:6" ht="13.5">
      <c r="A56" s="101">
        <v>45234</v>
      </c>
      <c r="B56" s="1" t="s">
        <v>289</v>
      </c>
      <c r="C56" s="50" t="s">
        <v>212</v>
      </c>
      <c r="E56" s="128" t="s">
        <v>170</v>
      </c>
      <c r="F56" s="42">
        <v>0</v>
      </c>
    </row>
    <row r="57" spans="1:6" ht="13.5">
      <c r="A57" s="101">
        <v>45235</v>
      </c>
      <c r="B57" s="1" t="s">
        <v>290</v>
      </c>
      <c r="C57" s="50" t="s">
        <v>212</v>
      </c>
      <c r="E57" s="128" t="s">
        <v>473</v>
      </c>
      <c r="F57" s="42">
        <v>2</v>
      </c>
    </row>
    <row r="58" spans="1:6" ht="27.75">
      <c r="A58" s="101">
        <v>45256</v>
      </c>
      <c r="B58" s="1" t="s">
        <v>256</v>
      </c>
      <c r="C58" s="50" t="s">
        <v>131</v>
      </c>
      <c r="D58" s="1" t="s">
        <v>23</v>
      </c>
      <c r="E58" s="128" t="s">
        <v>474</v>
      </c>
      <c r="F58" s="42">
        <v>7</v>
      </c>
    </row>
    <row r="59" spans="1:6" ht="27.75">
      <c r="A59" s="101">
        <v>45256</v>
      </c>
      <c r="B59" s="1" t="s">
        <v>293</v>
      </c>
      <c r="C59" s="50" t="s">
        <v>366</v>
      </c>
      <c r="D59" s="50" t="s">
        <v>125</v>
      </c>
      <c r="E59" s="128" t="s">
        <v>475</v>
      </c>
      <c r="F59" s="42">
        <v>6</v>
      </c>
    </row>
    <row r="60" spans="1:6" ht="13.5">
      <c r="A60" s="99">
        <v>45263</v>
      </c>
      <c r="B60" s="50" t="s">
        <v>313</v>
      </c>
      <c r="C60" s="50" t="s">
        <v>132</v>
      </c>
      <c r="D60" s="50" t="s">
        <v>17</v>
      </c>
      <c r="E60" s="50"/>
      <c r="F60" s="42">
        <v>0</v>
      </c>
    </row>
    <row r="61" spans="1:6" ht="13.5">
      <c r="A61" s="101">
        <v>45281</v>
      </c>
      <c r="B61" s="1" t="s">
        <v>244</v>
      </c>
      <c r="C61" s="50" t="s">
        <v>131</v>
      </c>
      <c r="D61" s="1" t="s">
        <v>242</v>
      </c>
      <c r="E61" s="50"/>
      <c r="F61" s="42">
        <v>0</v>
      </c>
    </row>
    <row r="62" spans="1:6" ht="13.5">
      <c r="A62" s="99">
        <v>45305</v>
      </c>
      <c r="B62" s="50" t="s">
        <v>323</v>
      </c>
      <c r="C62" s="50" t="s">
        <v>132</v>
      </c>
      <c r="D62" s="50" t="s">
        <v>18</v>
      </c>
      <c r="E62" s="50"/>
      <c r="F62" s="42">
        <v>0</v>
      </c>
    </row>
    <row r="63" spans="1:6" ht="13.5">
      <c r="A63" s="99">
        <v>45326</v>
      </c>
      <c r="B63" s="50" t="s">
        <v>347</v>
      </c>
      <c r="C63" s="50" t="s">
        <v>132</v>
      </c>
      <c r="D63" s="50" t="s">
        <v>243</v>
      </c>
      <c r="E63" s="1"/>
      <c r="F63" s="42">
        <v>0</v>
      </c>
    </row>
    <row r="64" spans="1:6" ht="13.5">
      <c r="A64" s="99">
        <v>45333</v>
      </c>
      <c r="B64" s="50" t="s">
        <v>348</v>
      </c>
      <c r="C64" s="50" t="s">
        <v>132</v>
      </c>
      <c r="D64" s="50" t="s">
        <v>194</v>
      </c>
      <c r="E64" s="50"/>
      <c r="F64" s="42">
        <v>0</v>
      </c>
    </row>
    <row r="65" spans="1:6" ht="13.5">
      <c r="A65" s="101">
        <v>45340</v>
      </c>
      <c r="B65" s="57" t="s">
        <v>223</v>
      </c>
      <c r="C65" s="50" t="s">
        <v>330</v>
      </c>
      <c r="D65" s="61" t="s">
        <v>223</v>
      </c>
      <c r="E65" s="50"/>
      <c r="F65" s="42">
        <v>0</v>
      </c>
    </row>
    <row r="66" spans="1:6" ht="13.5">
      <c r="A66" s="99">
        <v>45347</v>
      </c>
      <c r="B66" s="50" t="s">
        <v>349</v>
      </c>
      <c r="C66" s="50" t="s">
        <v>132</v>
      </c>
      <c r="D66" s="50" t="s">
        <v>19</v>
      </c>
      <c r="E66" s="50"/>
      <c r="F66" s="42">
        <v>0</v>
      </c>
    </row>
    <row r="67" spans="1:6" ht="13.5">
      <c r="A67" s="99">
        <v>45380</v>
      </c>
      <c r="B67" s="50" t="s">
        <v>351</v>
      </c>
      <c r="C67" s="50" t="s">
        <v>212</v>
      </c>
      <c r="D67" s="50" t="s">
        <v>352</v>
      </c>
      <c r="F67" s="42">
        <v>0</v>
      </c>
    </row>
    <row r="68" spans="1:6" ht="13.5">
      <c r="A68" s="99">
        <v>45381</v>
      </c>
      <c r="B68" s="50" t="s">
        <v>353</v>
      </c>
      <c r="C68" s="50" t="s">
        <v>212</v>
      </c>
      <c r="D68" s="50" t="s">
        <v>354</v>
      </c>
      <c r="F68" s="42">
        <v>0</v>
      </c>
    </row>
    <row r="69" spans="1:6" ht="13.5">
      <c r="A69" s="99">
        <v>45382</v>
      </c>
      <c r="B69" s="50" t="s">
        <v>355</v>
      </c>
      <c r="C69" s="50" t="s">
        <v>212</v>
      </c>
      <c r="D69" s="50" t="s">
        <v>354</v>
      </c>
      <c r="F69" s="42">
        <v>0</v>
      </c>
    </row>
    <row r="70" spans="1:6" ht="13.5">
      <c r="A70" s="99">
        <v>45395</v>
      </c>
      <c r="B70" s="50" t="s">
        <v>356</v>
      </c>
      <c r="C70" s="50" t="s">
        <v>212</v>
      </c>
      <c r="D70" s="50" t="s">
        <v>357</v>
      </c>
      <c r="F70" s="42">
        <v>0</v>
      </c>
    </row>
    <row r="71" spans="1:6" ht="13.5">
      <c r="A71" s="99">
        <v>45409</v>
      </c>
      <c r="B71" s="50" t="s">
        <v>358</v>
      </c>
      <c r="C71" s="50" t="s">
        <v>212</v>
      </c>
      <c r="D71" s="50" t="s">
        <v>226</v>
      </c>
      <c r="F71" s="42">
        <v>0</v>
      </c>
    </row>
    <row r="72" spans="1:6" ht="13.5">
      <c r="A72" s="99">
        <v>45410</v>
      </c>
      <c r="B72" s="50" t="s">
        <v>359</v>
      </c>
      <c r="C72" s="50" t="s">
        <v>212</v>
      </c>
      <c r="D72" s="50" t="s">
        <v>360</v>
      </c>
      <c r="F72" s="42">
        <v>0</v>
      </c>
    </row>
    <row r="73" spans="1:6" ht="13.5">
      <c r="A73" s="99">
        <v>45424</v>
      </c>
      <c r="B73" s="50" t="s">
        <v>350</v>
      </c>
      <c r="C73" s="50" t="s">
        <v>132</v>
      </c>
      <c r="D73" s="50" t="s">
        <v>20</v>
      </c>
      <c r="E73" s="50"/>
      <c r="F73" s="4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F9" sqref="F9"/>
    </sheetView>
  </sheetViews>
  <sheetFormatPr defaultColWidth="8.8515625" defaultRowHeight="12.75"/>
  <cols>
    <col min="1" max="1" width="11.7109375" style="0" bestFit="1" customWidth="1"/>
    <col min="2" max="2" width="16.8515625" style="0" bestFit="1" customWidth="1"/>
    <col min="3" max="3" width="10.8515625" style="35" customWidth="1"/>
    <col min="4" max="4" width="30.7109375" style="0" bestFit="1" customWidth="1"/>
    <col min="5" max="5" width="8.8515625" style="0" customWidth="1"/>
  </cols>
  <sheetData>
    <row r="1" spans="1:4" ht="12.75">
      <c r="A1" t="s">
        <v>174</v>
      </c>
      <c r="B1" t="s">
        <v>33</v>
      </c>
      <c r="C1" s="35" t="s">
        <v>119</v>
      </c>
      <c r="D1" s="91" t="s">
        <v>175</v>
      </c>
    </row>
    <row r="2" spans="1:9" ht="12.75">
      <c r="A2" t="s">
        <v>451</v>
      </c>
      <c r="B2" t="s">
        <v>238</v>
      </c>
      <c r="C2" s="35">
        <v>7441</v>
      </c>
      <c r="D2" t="s">
        <v>433</v>
      </c>
      <c r="I2" s="35"/>
    </row>
    <row r="3" spans="1:9" ht="12.75">
      <c r="A3" t="s">
        <v>452</v>
      </c>
      <c r="B3" t="s">
        <v>135</v>
      </c>
      <c r="C3" s="35">
        <v>7293</v>
      </c>
      <c r="D3" t="s">
        <v>434</v>
      </c>
      <c r="I3" s="35"/>
    </row>
    <row r="4" spans="1:9" ht="12.75">
      <c r="A4" t="s">
        <v>453</v>
      </c>
      <c r="B4" t="s">
        <v>100</v>
      </c>
      <c r="C4" s="35">
        <v>7145</v>
      </c>
      <c r="D4" t="s">
        <v>435</v>
      </c>
      <c r="I4" s="35"/>
    </row>
    <row r="5" spans="1:9" ht="12.75">
      <c r="A5" t="s">
        <v>454</v>
      </c>
      <c r="B5" t="s">
        <v>436</v>
      </c>
      <c r="C5" s="35">
        <v>7001</v>
      </c>
      <c r="D5" t="s">
        <v>437</v>
      </c>
      <c r="I5" s="35"/>
    </row>
    <row r="6" spans="1:9" ht="12.75">
      <c r="A6" t="s">
        <v>455</v>
      </c>
      <c r="B6" t="s">
        <v>95</v>
      </c>
      <c r="C6" s="35">
        <v>6987</v>
      </c>
      <c r="D6" t="s">
        <v>438</v>
      </c>
      <c r="I6" s="35"/>
    </row>
    <row r="7" spans="1:9" ht="12.75">
      <c r="A7" t="s">
        <v>456</v>
      </c>
      <c r="B7" t="s">
        <v>141</v>
      </c>
      <c r="C7" s="35">
        <v>6405</v>
      </c>
      <c r="D7" t="s">
        <v>439</v>
      </c>
      <c r="I7" s="35"/>
    </row>
    <row r="8" spans="1:9" ht="12.75">
      <c r="A8" t="s">
        <v>457</v>
      </c>
      <c r="B8" t="s">
        <v>96</v>
      </c>
      <c r="C8" s="35">
        <v>6377</v>
      </c>
      <c r="D8" t="s">
        <v>440</v>
      </c>
      <c r="I8" s="35"/>
    </row>
    <row r="9" spans="1:9" ht="12.75">
      <c r="A9" t="s">
        <v>458</v>
      </c>
      <c r="B9" t="s">
        <v>240</v>
      </c>
      <c r="C9" s="35">
        <v>6321</v>
      </c>
      <c r="D9" t="s">
        <v>441</v>
      </c>
      <c r="I9" s="35"/>
    </row>
    <row r="10" spans="1:9" ht="12.75">
      <c r="A10" t="s">
        <v>459</v>
      </c>
      <c r="B10" t="s">
        <v>142</v>
      </c>
      <c r="C10" s="35">
        <v>6156</v>
      </c>
      <c r="D10" t="s">
        <v>416</v>
      </c>
      <c r="I10" s="35"/>
    </row>
    <row r="11" spans="1:9" ht="12.75">
      <c r="A11" t="s">
        <v>460</v>
      </c>
      <c r="B11" t="s">
        <v>137</v>
      </c>
      <c r="C11" s="35">
        <v>6028</v>
      </c>
      <c r="D11" t="s">
        <v>442</v>
      </c>
      <c r="I11" s="35"/>
    </row>
    <row r="12" spans="1:9" ht="12.75">
      <c r="A12" t="s">
        <v>461</v>
      </c>
      <c r="B12" t="s">
        <v>138</v>
      </c>
      <c r="C12" s="35">
        <v>5978</v>
      </c>
      <c r="D12" t="s">
        <v>443</v>
      </c>
      <c r="I12" s="35"/>
    </row>
    <row r="13" spans="1:9" ht="12.75">
      <c r="A13" t="s">
        <v>462</v>
      </c>
      <c r="B13" t="s">
        <v>130</v>
      </c>
      <c r="C13" s="35">
        <v>5969</v>
      </c>
      <c r="D13" t="s">
        <v>425</v>
      </c>
      <c r="I13" s="35"/>
    </row>
    <row r="14" spans="1:9" ht="12.75">
      <c r="A14" t="s">
        <v>463</v>
      </c>
      <c r="B14" t="s">
        <v>124</v>
      </c>
      <c r="C14" s="35">
        <v>5736</v>
      </c>
      <c r="D14" t="s">
        <v>444</v>
      </c>
      <c r="I14" s="35"/>
    </row>
    <row r="15" spans="1:9" ht="12.75">
      <c r="A15" t="s">
        <v>464</v>
      </c>
      <c r="B15" t="s">
        <v>136</v>
      </c>
      <c r="C15" s="35">
        <v>5685</v>
      </c>
      <c r="D15" t="s">
        <v>445</v>
      </c>
      <c r="I15" s="35"/>
    </row>
    <row r="16" spans="1:9" ht="12.75">
      <c r="A16" t="s">
        <v>465</v>
      </c>
      <c r="B16" t="s">
        <v>143</v>
      </c>
      <c r="C16" s="35">
        <v>5639</v>
      </c>
      <c r="D16" t="s">
        <v>446</v>
      </c>
      <c r="I16" s="35"/>
    </row>
    <row r="17" spans="1:9" ht="12.75">
      <c r="A17" t="s">
        <v>466</v>
      </c>
      <c r="B17" t="s">
        <v>123</v>
      </c>
      <c r="C17" s="35">
        <v>5284</v>
      </c>
      <c r="D17" t="s">
        <v>417</v>
      </c>
      <c r="I17" s="35"/>
    </row>
    <row r="18" spans="1:9" ht="12.75">
      <c r="A18" t="s">
        <v>467</v>
      </c>
      <c r="B18" t="s">
        <v>134</v>
      </c>
      <c r="C18" s="35">
        <v>4459</v>
      </c>
      <c r="D18" t="s">
        <v>447</v>
      </c>
      <c r="I18" s="35"/>
    </row>
    <row r="19" spans="1:9" ht="12.75">
      <c r="A19" t="s">
        <v>468</v>
      </c>
      <c r="B19" t="s">
        <v>247</v>
      </c>
      <c r="C19" s="35">
        <v>4025</v>
      </c>
      <c r="D19" s="35" t="s">
        <v>448</v>
      </c>
      <c r="I19" s="35"/>
    </row>
    <row r="20" spans="1:9" ht="12.75">
      <c r="A20" t="s">
        <v>469</v>
      </c>
      <c r="B20" t="s">
        <v>418</v>
      </c>
      <c r="C20" s="35">
        <v>2241</v>
      </c>
      <c r="D20" s="35" t="s">
        <v>449</v>
      </c>
      <c r="I20" s="35"/>
    </row>
    <row r="21" spans="1:9" ht="12.75">
      <c r="A21" t="s">
        <v>470</v>
      </c>
      <c r="B21" t="s">
        <v>248</v>
      </c>
      <c r="C21" s="35">
        <v>2085</v>
      </c>
      <c r="D21" s="35" t="s">
        <v>450</v>
      </c>
      <c r="I21" s="35"/>
    </row>
    <row r="22" spans="1:9" ht="12.75">
      <c r="A22" t="s">
        <v>471</v>
      </c>
      <c r="B22" t="s">
        <v>220</v>
      </c>
      <c r="C22" s="35">
        <v>984</v>
      </c>
      <c r="D22" s="35">
        <v>984</v>
      </c>
      <c r="I22" s="35"/>
    </row>
    <row r="23" spans="1:4" ht="12.75">
      <c r="A23" t="s">
        <v>472</v>
      </c>
      <c r="B23" t="s">
        <v>301</v>
      </c>
      <c r="C23" s="35">
        <v>397</v>
      </c>
      <c r="D23" s="35">
        <v>397</v>
      </c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7">
      <selection activeCell="B35" sqref="B35"/>
    </sheetView>
  </sheetViews>
  <sheetFormatPr defaultColWidth="8.8515625" defaultRowHeight="12.75"/>
  <cols>
    <col min="1" max="1" width="15.140625" style="0" customWidth="1"/>
    <col min="2" max="2" width="17.140625" style="0" customWidth="1"/>
    <col min="3" max="3" width="57.7109375" style="0" customWidth="1"/>
  </cols>
  <sheetData>
    <row r="1" ht="12.75">
      <c r="A1" s="13" t="s">
        <v>258</v>
      </c>
    </row>
    <row r="2" spans="1:3" ht="13.5">
      <c r="A2" s="101">
        <v>44975</v>
      </c>
      <c r="B2" s="1"/>
      <c r="C2" s="1" t="s">
        <v>266</v>
      </c>
    </row>
    <row r="3" spans="1:9" ht="13.5">
      <c r="A3" s="101">
        <v>44976</v>
      </c>
      <c r="B3" s="1"/>
      <c r="C3" s="1" t="s">
        <v>267</v>
      </c>
      <c r="I3" s="14"/>
    </row>
    <row r="4" spans="1:9" ht="13.5">
      <c r="A4" s="101">
        <v>44982</v>
      </c>
      <c r="B4" s="1"/>
      <c r="C4" s="1" t="s">
        <v>268</v>
      </c>
      <c r="I4" s="14"/>
    </row>
    <row r="5" spans="1:9" ht="13.5">
      <c r="A5" s="101">
        <v>44983</v>
      </c>
      <c r="B5" s="1"/>
      <c r="C5" s="1" t="s">
        <v>269</v>
      </c>
      <c r="I5" s="14"/>
    </row>
    <row r="6" spans="1:9" ht="13.5">
      <c r="A6" s="101">
        <v>44996</v>
      </c>
      <c r="B6" s="1"/>
      <c r="C6" s="1" t="s">
        <v>270</v>
      </c>
      <c r="I6" s="14"/>
    </row>
    <row r="7" spans="1:9" ht="27.75">
      <c r="A7" s="101">
        <v>45010</v>
      </c>
      <c r="B7" s="1"/>
      <c r="C7" s="1" t="s">
        <v>271</v>
      </c>
      <c r="I7" s="14"/>
    </row>
    <row r="8" spans="1:9" ht="13.5">
      <c r="A8" s="101">
        <v>45023</v>
      </c>
      <c r="B8" s="1"/>
      <c r="C8" s="1" t="s">
        <v>272</v>
      </c>
      <c r="I8" s="14"/>
    </row>
    <row r="9" spans="1:9" ht="13.5">
      <c r="A9" s="101">
        <v>45024</v>
      </c>
      <c r="B9" s="1"/>
      <c r="C9" s="1" t="s">
        <v>273</v>
      </c>
      <c r="I9" s="14"/>
    </row>
    <row r="10" spans="1:9" ht="13.5">
      <c r="A10" s="101">
        <v>45025</v>
      </c>
      <c r="B10" s="1"/>
      <c r="C10" s="1" t="s">
        <v>274</v>
      </c>
      <c r="I10" s="14"/>
    </row>
    <row r="11" spans="1:9" ht="13.5">
      <c r="A11" s="101">
        <v>45052</v>
      </c>
      <c r="B11" s="1"/>
      <c r="C11" s="1" t="s">
        <v>275</v>
      </c>
      <c r="I11" s="14"/>
    </row>
    <row r="12" spans="1:3" ht="13.5">
      <c r="A12" s="101">
        <v>45053</v>
      </c>
      <c r="B12" s="1"/>
      <c r="C12" s="1" t="s">
        <v>276</v>
      </c>
    </row>
    <row r="13" spans="1:3" ht="13.5">
      <c r="A13" s="101">
        <v>45066</v>
      </c>
      <c r="B13" s="1"/>
      <c r="C13" s="1" t="s">
        <v>277</v>
      </c>
    </row>
    <row r="14" spans="1:3" ht="13.5">
      <c r="A14" s="101">
        <v>45067</v>
      </c>
      <c r="B14" s="1"/>
      <c r="C14" s="1" t="s">
        <v>278</v>
      </c>
    </row>
    <row r="15" spans="1:3" ht="13.5">
      <c r="A15" s="101">
        <v>45073</v>
      </c>
      <c r="B15" s="1"/>
      <c r="C15" s="1" t="s">
        <v>279</v>
      </c>
    </row>
    <row r="16" spans="1:3" ht="13.5">
      <c r="A16" s="101">
        <v>45074</v>
      </c>
      <c r="B16" s="1"/>
      <c r="C16" s="1" t="s">
        <v>280</v>
      </c>
    </row>
    <row r="17" spans="1:3" ht="13.5">
      <c r="A17" s="101">
        <v>45075</v>
      </c>
      <c r="B17" s="1"/>
      <c r="C17" s="1" t="s">
        <v>281</v>
      </c>
    </row>
    <row r="18" spans="1:3" ht="13.5">
      <c r="A18" s="101">
        <v>45087</v>
      </c>
      <c r="B18" s="1"/>
      <c r="C18" s="1" t="s">
        <v>282</v>
      </c>
    </row>
    <row r="19" spans="1:3" ht="13.5">
      <c r="A19" s="101">
        <v>45088</v>
      </c>
      <c r="B19" s="1"/>
      <c r="C19" s="1" t="s">
        <v>283</v>
      </c>
    </row>
    <row r="20" spans="1:3" ht="13.5">
      <c r="A20" s="101">
        <v>45138</v>
      </c>
      <c r="B20" s="1"/>
      <c r="C20" s="1" t="s">
        <v>284</v>
      </c>
    </row>
    <row r="21" spans="1:3" ht="13.5">
      <c r="A21" s="101">
        <v>45141</v>
      </c>
      <c r="B21" s="1"/>
      <c r="C21" s="1" t="s">
        <v>285</v>
      </c>
    </row>
    <row r="22" spans="1:3" ht="13.5">
      <c r="A22" s="101">
        <v>45185</v>
      </c>
      <c r="B22" s="1"/>
      <c r="C22" s="1" t="s">
        <v>286</v>
      </c>
    </row>
    <row r="23" spans="1:3" ht="13.5">
      <c r="A23" s="101">
        <v>45199</v>
      </c>
      <c r="B23" s="1"/>
      <c r="C23" s="1" t="s">
        <v>287</v>
      </c>
    </row>
    <row r="24" spans="1:3" ht="13.5">
      <c r="A24" s="101">
        <v>45200</v>
      </c>
      <c r="B24" s="1"/>
      <c r="C24" s="1" t="s">
        <v>288</v>
      </c>
    </row>
    <row r="25" spans="1:3" ht="13.5">
      <c r="A25" s="101">
        <v>45234</v>
      </c>
      <c r="B25" s="1"/>
      <c r="C25" s="1" t="s">
        <v>289</v>
      </c>
    </row>
    <row r="26" spans="1:3" ht="13.5">
      <c r="A26" s="101">
        <v>45235</v>
      </c>
      <c r="B26" s="1"/>
      <c r="C26" s="1" t="s">
        <v>290</v>
      </c>
    </row>
    <row r="27" ht="12.75">
      <c r="A27" s="14"/>
    </row>
    <row r="29" ht="12.75">
      <c r="A29" s="14"/>
    </row>
    <row r="31" spans="1:3" ht="12.75">
      <c r="A31" s="54" t="s">
        <v>365</v>
      </c>
      <c r="B31" s="12"/>
      <c r="C31" s="12"/>
    </row>
    <row r="32" spans="1:3" ht="13.5">
      <c r="A32" s="98">
        <v>45256</v>
      </c>
      <c r="B32" s="61" t="s">
        <v>125</v>
      </c>
      <c r="C32" s="57" t="s">
        <v>362</v>
      </c>
    </row>
    <row r="33" spans="1:3" ht="13.5">
      <c r="A33" s="98">
        <v>45263</v>
      </c>
      <c r="B33" s="61" t="s">
        <v>17</v>
      </c>
      <c r="C33" s="57" t="s">
        <v>313</v>
      </c>
    </row>
    <row r="34" spans="1:3" ht="13.5">
      <c r="A34" s="98">
        <v>45305</v>
      </c>
      <c r="B34" s="61" t="s">
        <v>18</v>
      </c>
      <c r="C34" s="57" t="s">
        <v>323</v>
      </c>
    </row>
    <row r="35" spans="1:3" ht="13.5">
      <c r="A35" s="98">
        <v>45326</v>
      </c>
      <c r="B35" s="61" t="s">
        <v>243</v>
      </c>
      <c r="C35" s="57" t="s">
        <v>363</v>
      </c>
    </row>
    <row r="36" spans="1:3" ht="13.5">
      <c r="A36" s="98">
        <v>45333</v>
      </c>
      <c r="B36" s="61" t="s">
        <v>194</v>
      </c>
      <c r="C36" s="57" t="s">
        <v>364</v>
      </c>
    </row>
    <row r="37" spans="1:3" ht="13.5">
      <c r="A37" s="98">
        <v>45347</v>
      </c>
      <c r="B37" s="61" t="s">
        <v>19</v>
      </c>
      <c r="C37" s="57" t="s">
        <v>349</v>
      </c>
    </row>
    <row r="38" spans="1:3" ht="13.5">
      <c r="A38" s="98">
        <v>45424</v>
      </c>
      <c r="B38" s="61" t="s">
        <v>20</v>
      </c>
      <c r="C38" s="57" t="s">
        <v>350</v>
      </c>
    </row>
    <row r="39" spans="1:3" ht="12.75">
      <c r="A39" s="98"/>
      <c r="B39" s="61"/>
      <c r="C39" s="57"/>
    </row>
    <row r="40" spans="1:3" s="12" customFormat="1" ht="12.75">
      <c r="A40" s="98"/>
      <c r="B40" s="61"/>
      <c r="C40" s="57"/>
    </row>
    <row r="41" s="12" customFormat="1" ht="12.75">
      <c r="B41" s="71"/>
    </row>
    <row r="42" ht="12.75">
      <c r="A42" s="13" t="s">
        <v>257</v>
      </c>
    </row>
    <row r="43" spans="1:3" ht="12.75">
      <c r="A43" s="64">
        <v>44948</v>
      </c>
      <c r="B43" s="57" t="s">
        <v>253</v>
      </c>
      <c r="C43" s="57" t="s">
        <v>254</v>
      </c>
    </row>
    <row r="44" spans="1:3" ht="12.75">
      <c r="A44" s="64">
        <v>45109</v>
      </c>
      <c r="B44" s="11" t="s">
        <v>21</v>
      </c>
      <c r="C44" s="11" t="s">
        <v>255</v>
      </c>
    </row>
    <row r="45" spans="1:3" ht="12.75">
      <c r="A45" s="64">
        <v>45200</v>
      </c>
      <c r="B45" s="11" t="s">
        <v>22</v>
      </c>
      <c r="C45" s="11" t="s">
        <v>29</v>
      </c>
    </row>
    <row r="46" spans="1:3" ht="13.5">
      <c r="A46" s="102">
        <v>45256</v>
      </c>
      <c r="B46" s="1" t="s">
        <v>23</v>
      </c>
      <c r="C46" s="1" t="s">
        <v>256</v>
      </c>
    </row>
    <row r="47" spans="1:3" ht="13.5">
      <c r="A47" s="102">
        <v>45281</v>
      </c>
      <c r="B47" s="1" t="s">
        <v>242</v>
      </c>
      <c r="C47" s="1" t="s">
        <v>244</v>
      </c>
    </row>
    <row r="48" ht="12.75">
      <c r="A48" s="70"/>
    </row>
    <row r="49" ht="12.75">
      <c r="A49" s="55" t="s">
        <v>369</v>
      </c>
    </row>
    <row r="50" spans="1:3" ht="12.75">
      <c r="A50" s="75">
        <v>45200</v>
      </c>
      <c r="B50" t="s">
        <v>22</v>
      </c>
      <c r="C50" t="s">
        <v>367</v>
      </c>
    </row>
    <row r="51" spans="1:3" ht="12.75">
      <c r="A51" s="75">
        <v>45207</v>
      </c>
      <c r="B51" t="s">
        <v>17</v>
      </c>
      <c r="C51" t="s">
        <v>423</v>
      </c>
    </row>
    <row r="52" spans="1:3" ht="12.75">
      <c r="A52" s="75">
        <v>45235</v>
      </c>
      <c r="B52" t="s">
        <v>21</v>
      </c>
      <c r="C52" t="s">
        <v>429</v>
      </c>
    </row>
    <row r="53" spans="1:3" ht="12.75">
      <c r="A53" s="75">
        <v>45242</v>
      </c>
      <c r="B53" t="s">
        <v>22</v>
      </c>
      <c r="C53" t="s">
        <v>245</v>
      </c>
    </row>
    <row r="54" spans="1:3" ht="12.75">
      <c r="A54" s="75">
        <v>45263</v>
      </c>
      <c r="B54" t="s">
        <v>17</v>
      </c>
      <c r="C54" t="s">
        <v>313</v>
      </c>
    </row>
    <row r="55" spans="1:3" ht="12.75">
      <c r="A55" s="75">
        <v>45312</v>
      </c>
      <c r="B55" t="s">
        <v>22</v>
      </c>
      <c r="C55" t="s">
        <v>432</v>
      </c>
    </row>
    <row r="56" spans="1:3" ht="12.75">
      <c r="A56" s="75">
        <v>45375</v>
      </c>
      <c r="B56" t="s">
        <v>17</v>
      </c>
      <c r="C56" t="s">
        <v>319</v>
      </c>
    </row>
    <row r="57" spans="1:3" ht="12.75">
      <c r="A57" s="75">
        <v>45389</v>
      </c>
      <c r="B57" t="s">
        <v>22</v>
      </c>
      <c r="C57" t="s">
        <v>368</v>
      </c>
    </row>
    <row r="58" ht="12.75">
      <c r="A58" s="75"/>
    </row>
    <row r="59" ht="12.75">
      <c r="A59" s="75"/>
    </row>
    <row r="60" ht="12.75">
      <c r="A60" s="75"/>
    </row>
    <row r="61" ht="12.75">
      <c r="A61" s="13" t="s">
        <v>264</v>
      </c>
    </row>
    <row r="62" spans="1:3" ht="12.75">
      <c r="A62" s="39">
        <v>44930</v>
      </c>
      <c r="B62" s="47" t="s">
        <v>22</v>
      </c>
      <c r="C62" t="s">
        <v>259</v>
      </c>
    </row>
    <row r="63" spans="1:3" ht="12.75">
      <c r="A63" s="22">
        <v>44958</v>
      </c>
      <c r="B63" s="47" t="s">
        <v>22</v>
      </c>
      <c r="C63" t="s">
        <v>260</v>
      </c>
    </row>
    <row r="64" spans="1:3" ht="12.75">
      <c r="A64" s="21">
        <v>44986</v>
      </c>
      <c r="B64" s="47" t="s">
        <v>22</v>
      </c>
      <c r="C64" t="s">
        <v>261</v>
      </c>
    </row>
    <row r="65" spans="1:3" ht="12.75">
      <c r="A65" s="21">
        <v>45039</v>
      </c>
      <c r="B65" s="47" t="s">
        <v>22</v>
      </c>
      <c r="C65" t="s">
        <v>263</v>
      </c>
    </row>
    <row r="66" spans="1:3" ht="12.75">
      <c r="A66" s="21">
        <v>45042</v>
      </c>
      <c r="B66" s="47" t="s">
        <v>22</v>
      </c>
      <c r="C66" t="s">
        <v>298</v>
      </c>
    </row>
    <row r="67" spans="1:3" ht="12.75">
      <c r="A67" s="21">
        <v>45071</v>
      </c>
      <c r="B67" s="47" t="s">
        <v>22</v>
      </c>
      <c r="C67" t="s">
        <v>299</v>
      </c>
    </row>
    <row r="68" spans="1:3" ht="12.75">
      <c r="A68" s="21">
        <v>45091</v>
      </c>
      <c r="B68" s="47" t="s">
        <v>22</v>
      </c>
      <c r="C68" t="s">
        <v>300</v>
      </c>
    </row>
    <row r="69" spans="1:3" ht="12.75">
      <c r="A69" s="21">
        <v>45119</v>
      </c>
      <c r="B69" s="47" t="s">
        <v>22</v>
      </c>
      <c r="C69" t="s">
        <v>331</v>
      </c>
    </row>
    <row r="70" spans="1:3" ht="12.75">
      <c r="A70" s="21">
        <v>45200</v>
      </c>
      <c r="B70" s="47" t="s">
        <v>22</v>
      </c>
      <c r="C70" t="s">
        <v>262</v>
      </c>
    </row>
    <row r="71" spans="1:3" ht="12.75">
      <c r="A71" s="21">
        <v>45231</v>
      </c>
      <c r="B71" s="47" t="s">
        <v>22</v>
      </c>
      <c r="C71" t="s">
        <v>411</v>
      </c>
    </row>
    <row r="72" spans="1:3" ht="12.75">
      <c r="A72" s="21">
        <v>45242</v>
      </c>
      <c r="B72" s="47" t="s">
        <v>22</v>
      </c>
      <c r="C72" t="s">
        <v>408</v>
      </c>
    </row>
    <row r="73" spans="1:3" ht="12.75">
      <c r="A73" s="22">
        <v>45259</v>
      </c>
      <c r="B73" s="47" t="s">
        <v>22</v>
      </c>
      <c r="C73" t="s">
        <v>412</v>
      </c>
    </row>
    <row r="74" spans="1:2" ht="12.75">
      <c r="A74" s="96"/>
      <c r="B74" s="47"/>
    </row>
    <row r="75" spans="1:2" ht="12.75">
      <c r="A75" s="96"/>
      <c r="B75" s="47"/>
    </row>
    <row r="76" spans="1:2" ht="12.75">
      <c r="A76" s="96"/>
      <c r="B76" s="47"/>
    </row>
    <row r="77" spans="1:2" ht="12.75">
      <c r="A77" s="96"/>
      <c r="B77" s="47"/>
    </row>
    <row r="78" spans="1:2" ht="12.75">
      <c r="A78" s="96"/>
      <c r="B78" s="47"/>
    </row>
    <row r="79" spans="1:2" ht="12.75">
      <c r="A79" s="22"/>
      <c r="B79" s="12"/>
    </row>
  </sheetData>
  <sheetProtection/>
  <hyperlinks>
    <hyperlink ref="C2" r:id="rId1" display="http://www.wimborne-orienteers.co.uk/d7/sites/default/files/2023 British Night Orienteering Championships flyer.pdf"/>
    <hyperlink ref="C3" r:id="rId2" display="https://southampton-orienteers.org.uk/event/2023/02/19/new-forest-scolswol"/>
    <hyperlink ref="C4" r:id="rId3" display="https://derwentvalleyorienteers.org.uk/event/birchen-edge-saturday-25-february-2023/"/>
    <hyperlink ref="C5" r:id="rId4" display="https://www.southyorkshireorienteers.org.uk/events/event/880-northern-championships"/>
    <hyperlink ref="C6" r:id="rId5" display="https://www.sboc.org.uk/events/20230311 Welsh Champs Preliminary Event Details.pdf"/>
    <hyperlink ref="C7" r:id="rId6" display="https://www.theboc.org.uk/"/>
  </hyperlinks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I28" sqref="I28"/>
    </sheetView>
  </sheetViews>
  <sheetFormatPr defaultColWidth="8.8515625" defaultRowHeight="12.75"/>
  <cols>
    <col min="1" max="1" width="8.8515625" style="0" customWidth="1"/>
    <col min="2" max="5" width="15.7109375" style="0" customWidth="1"/>
    <col min="6" max="6" width="27.140625" style="0" bestFit="1" customWidth="1"/>
    <col min="7" max="7" width="5.140625" style="0" bestFit="1" customWidth="1"/>
    <col min="8" max="9" width="15.7109375" style="0" customWidth="1"/>
    <col min="10" max="10" width="2.8515625" style="0" customWidth="1"/>
    <col min="11" max="11" width="15.7109375" style="0" customWidth="1"/>
    <col min="12" max="12" width="2.8515625" style="0" customWidth="1"/>
    <col min="13" max="17" width="15.7109375" style="0" customWidth="1"/>
  </cols>
  <sheetData>
    <row r="1" spans="1:17" s="40" customFormat="1" ht="27.75">
      <c r="A1" s="40" t="s">
        <v>162</v>
      </c>
      <c r="B1" s="40" t="s">
        <v>153</v>
      </c>
      <c r="C1" s="40" t="s">
        <v>154</v>
      </c>
      <c r="D1" s="40" t="s">
        <v>155</v>
      </c>
      <c r="E1" s="40" t="s">
        <v>156</v>
      </c>
      <c r="F1" s="40" t="s">
        <v>157</v>
      </c>
      <c r="H1" s="40" t="s">
        <v>163</v>
      </c>
      <c r="I1" s="40" t="s">
        <v>158</v>
      </c>
      <c r="K1" s="40" t="s">
        <v>159</v>
      </c>
      <c r="M1" s="40" t="s">
        <v>160</v>
      </c>
      <c r="N1" s="40" t="s">
        <v>161</v>
      </c>
      <c r="O1" s="40" t="s">
        <v>90</v>
      </c>
      <c r="P1" s="40" t="s">
        <v>202</v>
      </c>
      <c r="Q1" s="40" t="s">
        <v>127</v>
      </c>
    </row>
    <row r="2" spans="1:17" s="56" customFormat="1" ht="42">
      <c r="A2" s="56">
        <v>2023</v>
      </c>
      <c r="B2" s="56" t="s">
        <v>238</v>
      </c>
      <c r="C2" s="56" t="s">
        <v>240</v>
      </c>
      <c r="D2" s="56" t="s">
        <v>97</v>
      </c>
      <c r="E2" s="56" t="s">
        <v>123</v>
      </c>
      <c r="F2" s="56" t="s">
        <v>222</v>
      </c>
      <c r="H2" s="56" t="s">
        <v>95</v>
      </c>
      <c r="I2" s="56" t="s">
        <v>134</v>
      </c>
      <c r="K2" s="56" t="s">
        <v>97</v>
      </c>
      <c r="M2" s="56" t="s">
        <v>171</v>
      </c>
      <c r="O2" s="56" t="s">
        <v>302</v>
      </c>
      <c r="Q2" s="56" t="s">
        <v>198</v>
      </c>
    </row>
    <row r="3" spans="1:17" s="56" customFormat="1" ht="42">
      <c r="A3" s="56">
        <v>2022</v>
      </c>
      <c r="B3" s="56" t="s">
        <v>97</v>
      </c>
      <c r="C3" s="56" t="s">
        <v>178</v>
      </c>
      <c r="D3" s="56" t="s">
        <v>137</v>
      </c>
      <c r="E3" s="56" t="s">
        <v>134</v>
      </c>
      <c r="F3" s="56" t="s">
        <v>222</v>
      </c>
      <c r="H3" s="56" t="s">
        <v>97</v>
      </c>
      <c r="I3" s="56" t="s">
        <v>134</v>
      </c>
      <c r="K3" s="56" t="s">
        <v>97</v>
      </c>
      <c r="M3" s="56" t="s">
        <v>7</v>
      </c>
      <c r="N3" s="56" t="s">
        <v>166</v>
      </c>
      <c r="O3" s="56" t="s">
        <v>241</v>
      </c>
      <c r="P3" s="56" t="s">
        <v>198</v>
      </c>
      <c r="Q3" s="56" t="s">
        <v>198</v>
      </c>
    </row>
    <row r="4" spans="1:17" s="56" customFormat="1" ht="42">
      <c r="A4" s="56">
        <v>2021</v>
      </c>
      <c r="B4" s="56" t="s">
        <v>97</v>
      </c>
      <c r="C4" s="56" t="s">
        <v>134</v>
      </c>
      <c r="D4" s="56" t="s">
        <v>236</v>
      </c>
      <c r="E4" s="56" t="s">
        <v>123</v>
      </c>
      <c r="F4" s="56" t="s">
        <v>222</v>
      </c>
      <c r="H4" s="56" t="s">
        <v>229</v>
      </c>
      <c r="I4" s="56" t="s">
        <v>229</v>
      </c>
      <c r="K4" s="56" t="s">
        <v>229</v>
      </c>
      <c r="M4" s="56" t="s">
        <v>229</v>
      </c>
      <c r="N4" s="56" t="s">
        <v>237</v>
      </c>
      <c r="O4" s="56" t="s">
        <v>234</v>
      </c>
      <c r="P4" s="56" t="s">
        <v>198</v>
      </c>
      <c r="Q4" s="56" t="s">
        <v>198</v>
      </c>
    </row>
    <row r="5" spans="1:17" s="56" customFormat="1" ht="42">
      <c r="A5" s="56">
        <v>2020</v>
      </c>
      <c r="B5" s="56" t="s">
        <v>135</v>
      </c>
      <c r="C5" s="56" t="s">
        <v>123</v>
      </c>
      <c r="D5" s="56" t="s">
        <v>124</v>
      </c>
      <c r="E5" s="56" t="s">
        <v>134</v>
      </c>
      <c r="F5" s="56" t="s">
        <v>222</v>
      </c>
      <c r="H5" s="56" t="s">
        <v>124</v>
      </c>
      <c r="I5" s="56" t="s">
        <v>123</v>
      </c>
      <c r="K5" s="56" t="s">
        <v>97</v>
      </c>
      <c r="M5" s="56" t="s">
        <v>171</v>
      </c>
      <c r="N5" s="56" t="s">
        <v>225</v>
      </c>
      <c r="O5" s="56" t="s">
        <v>168</v>
      </c>
      <c r="P5" s="56" t="s">
        <v>224</v>
      </c>
      <c r="Q5" s="56" t="s">
        <v>225</v>
      </c>
    </row>
    <row r="6" spans="1:17" ht="12.75">
      <c r="A6">
        <v>2019</v>
      </c>
      <c r="B6" t="s">
        <v>97</v>
      </c>
      <c r="C6" t="s">
        <v>134</v>
      </c>
      <c r="D6" t="s">
        <v>95</v>
      </c>
      <c r="E6" t="s">
        <v>123</v>
      </c>
      <c r="F6" t="s">
        <v>170</v>
      </c>
      <c r="H6" s="47" t="s">
        <v>97</v>
      </c>
      <c r="I6" s="47" t="s">
        <v>134</v>
      </c>
      <c r="K6" t="s">
        <v>97</v>
      </c>
      <c r="M6" t="s">
        <v>7</v>
      </c>
      <c r="N6" t="s">
        <v>173</v>
      </c>
      <c r="O6" s="47" t="s">
        <v>168</v>
      </c>
      <c r="P6" s="47" t="s">
        <v>198</v>
      </c>
      <c r="Q6" s="47" t="s">
        <v>198</v>
      </c>
    </row>
    <row r="7" spans="1:17" ht="12.75">
      <c r="A7">
        <v>2018</v>
      </c>
      <c r="B7" t="s">
        <v>97</v>
      </c>
      <c r="C7" t="s">
        <v>195</v>
      </c>
      <c r="D7" t="s">
        <v>95</v>
      </c>
      <c r="E7" t="s">
        <v>134</v>
      </c>
      <c r="F7" t="s">
        <v>201</v>
      </c>
      <c r="H7" s="47" t="s">
        <v>97</v>
      </c>
      <c r="I7" s="47" t="s">
        <v>134</v>
      </c>
      <c r="K7" t="s">
        <v>97</v>
      </c>
      <c r="M7" t="s">
        <v>7</v>
      </c>
      <c r="N7" t="s">
        <v>207</v>
      </c>
      <c r="O7" s="47" t="s">
        <v>165</v>
      </c>
      <c r="P7" s="47" t="s">
        <v>198</v>
      </c>
      <c r="Q7" s="47" t="s">
        <v>198</v>
      </c>
    </row>
    <row r="8" spans="1:17" ht="12.75">
      <c r="A8">
        <v>2017</v>
      </c>
      <c r="B8" t="s">
        <v>95</v>
      </c>
      <c r="C8" t="s">
        <v>123</v>
      </c>
      <c r="D8" t="s">
        <v>137</v>
      </c>
      <c r="E8" t="s">
        <v>134</v>
      </c>
      <c r="F8" t="s">
        <v>170</v>
      </c>
      <c r="H8" s="12" t="s">
        <v>97</v>
      </c>
      <c r="I8" s="12" t="s">
        <v>134</v>
      </c>
      <c r="K8" t="s">
        <v>97</v>
      </c>
      <c r="M8" t="s">
        <v>177</v>
      </c>
      <c r="N8" t="s">
        <v>200</v>
      </c>
      <c r="O8" s="12" t="s">
        <v>165</v>
      </c>
      <c r="P8" s="12"/>
      <c r="Q8" s="12" t="s">
        <v>198</v>
      </c>
    </row>
    <row r="9" spans="1:17" ht="12.75">
      <c r="A9">
        <v>2016</v>
      </c>
      <c r="B9" s="12" t="s">
        <v>95</v>
      </c>
      <c r="C9" s="12" t="s">
        <v>126</v>
      </c>
      <c r="D9" s="12" t="s">
        <v>137</v>
      </c>
      <c r="E9" s="12" t="s">
        <v>123</v>
      </c>
      <c r="F9" s="12" t="s">
        <v>170</v>
      </c>
      <c r="H9" s="12" t="s">
        <v>97</v>
      </c>
      <c r="I9" s="12" t="s">
        <v>134</v>
      </c>
      <c r="K9" s="12" t="s">
        <v>97</v>
      </c>
      <c r="M9" s="12" t="s">
        <v>128</v>
      </c>
      <c r="N9" s="12" t="s">
        <v>166</v>
      </c>
      <c r="O9" s="12" t="s">
        <v>165</v>
      </c>
      <c r="P9" s="12"/>
      <c r="Q9" s="12" t="s">
        <v>7</v>
      </c>
    </row>
    <row r="10" spans="1:17" ht="12.75">
      <c r="A10">
        <v>2015</v>
      </c>
      <c r="B10" t="s">
        <v>124</v>
      </c>
      <c r="C10" s="12" t="s">
        <v>126</v>
      </c>
      <c r="D10" s="12" t="s">
        <v>137</v>
      </c>
      <c r="E10" s="12" t="s">
        <v>169</v>
      </c>
      <c r="F10" s="12" t="s">
        <v>170</v>
      </c>
      <c r="H10" s="12" t="s">
        <v>95</v>
      </c>
      <c r="I10" s="12" t="s">
        <v>169</v>
      </c>
      <c r="K10" s="12" t="s">
        <v>97</v>
      </c>
      <c r="M10" s="12" t="s">
        <v>164</v>
      </c>
      <c r="N10" s="12" t="s">
        <v>167</v>
      </c>
      <c r="O10" s="12" t="s">
        <v>168</v>
      </c>
      <c r="P10" s="12"/>
      <c r="Q10" s="12" t="s">
        <v>164</v>
      </c>
    </row>
    <row r="11" spans="1:17" ht="12.75">
      <c r="A11">
        <v>2014</v>
      </c>
      <c r="B11" s="12" t="s">
        <v>97</v>
      </c>
      <c r="C11" s="12" t="s">
        <v>178</v>
      </c>
      <c r="D11" s="12" t="s">
        <v>137</v>
      </c>
      <c r="E11" s="12" t="s">
        <v>134</v>
      </c>
      <c r="F11" s="12" t="s">
        <v>170</v>
      </c>
      <c r="H11" s="12"/>
      <c r="I11" s="12"/>
      <c r="K11" s="12"/>
      <c r="M11" s="12" t="s">
        <v>171</v>
      </c>
      <c r="N11" s="12" t="s">
        <v>173</v>
      </c>
      <c r="O11" s="12" t="s">
        <v>165</v>
      </c>
      <c r="P11" s="12"/>
      <c r="Q11" s="12" t="s">
        <v>196</v>
      </c>
    </row>
    <row r="12" spans="1:17" ht="12.75">
      <c r="A12">
        <v>2013</v>
      </c>
      <c r="B12" s="12" t="s">
        <v>179</v>
      </c>
      <c r="C12" s="12" t="s">
        <v>169</v>
      </c>
      <c r="D12" s="12" t="s">
        <v>137</v>
      </c>
      <c r="E12" s="12" t="s">
        <v>178</v>
      </c>
      <c r="F12" s="12" t="s">
        <v>180</v>
      </c>
      <c r="H12" s="12"/>
      <c r="I12" s="12"/>
      <c r="K12" s="12"/>
      <c r="M12" s="12" t="s">
        <v>7</v>
      </c>
      <c r="N12" s="47"/>
      <c r="Q12" t="s">
        <v>172</v>
      </c>
    </row>
    <row r="13" spans="1:13" ht="12.75">
      <c r="A13">
        <v>2012</v>
      </c>
      <c r="B13" s="12" t="s">
        <v>97</v>
      </c>
      <c r="C13" s="12" t="s">
        <v>169</v>
      </c>
      <c r="D13" s="12" t="s">
        <v>179</v>
      </c>
      <c r="E13" s="12" t="s">
        <v>134</v>
      </c>
      <c r="F13" s="12" t="s">
        <v>180</v>
      </c>
      <c r="H13" s="12"/>
      <c r="I13" s="12"/>
      <c r="K13" s="12"/>
      <c r="M13" s="12"/>
    </row>
    <row r="14" spans="1:13" ht="12.75">
      <c r="A14">
        <v>2011</v>
      </c>
      <c r="B14" s="12" t="s">
        <v>95</v>
      </c>
      <c r="C14" s="12" t="s">
        <v>176</v>
      </c>
      <c r="D14" s="12" t="s">
        <v>137</v>
      </c>
      <c r="E14" s="12" t="s">
        <v>134</v>
      </c>
      <c r="F14" s="12" t="s">
        <v>180</v>
      </c>
      <c r="H14" s="12"/>
      <c r="I14" s="12"/>
      <c r="K14" s="12"/>
      <c r="M14" s="12"/>
    </row>
    <row r="15" spans="1:13" ht="12.75">
      <c r="A15">
        <v>2010</v>
      </c>
      <c r="B15" s="12" t="s">
        <v>179</v>
      </c>
      <c r="C15" s="12" t="s">
        <v>134</v>
      </c>
      <c r="D15" s="12" t="s">
        <v>95</v>
      </c>
      <c r="E15" s="12" t="s">
        <v>169</v>
      </c>
      <c r="F15" s="12" t="s">
        <v>180</v>
      </c>
      <c r="H15" s="12"/>
      <c r="I15" s="12"/>
      <c r="K15" s="12"/>
      <c r="M15" s="12"/>
    </row>
    <row r="16" spans="1:13" ht="12.75">
      <c r="A16">
        <v>2009</v>
      </c>
      <c r="B16" s="12" t="s">
        <v>95</v>
      </c>
      <c r="C16" s="12" t="s">
        <v>169</v>
      </c>
      <c r="D16" s="12" t="s">
        <v>137</v>
      </c>
      <c r="E16" s="12" t="s">
        <v>181</v>
      </c>
      <c r="F16" s="12" t="s">
        <v>182</v>
      </c>
      <c r="H16" s="12"/>
      <c r="I16" s="12"/>
      <c r="K16" s="12"/>
      <c r="M16" s="12"/>
    </row>
    <row r="17" spans="1:13" ht="12.75">
      <c r="A17">
        <v>2008</v>
      </c>
      <c r="B17" s="12" t="s">
        <v>97</v>
      </c>
      <c r="C17" s="12" t="s">
        <v>134</v>
      </c>
      <c r="D17" s="12" t="s">
        <v>124</v>
      </c>
      <c r="E17" s="12" t="s">
        <v>169</v>
      </c>
      <c r="F17" s="12" t="s">
        <v>183</v>
      </c>
      <c r="H17" s="12"/>
      <c r="I17" s="12"/>
      <c r="K17" s="12"/>
      <c r="M17" s="12"/>
    </row>
    <row r="18" spans="1:13" ht="12.75">
      <c r="A18">
        <v>2007</v>
      </c>
      <c r="B18" s="12" t="s">
        <v>179</v>
      </c>
      <c r="C18" s="12" t="s">
        <v>181</v>
      </c>
      <c r="D18" s="12" t="s">
        <v>137</v>
      </c>
      <c r="E18" s="12" t="s">
        <v>184</v>
      </c>
      <c r="F18" s="12" t="s">
        <v>185</v>
      </c>
      <c r="H18" s="12"/>
      <c r="I18" s="12"/>
      <c r="K18" s="12"/>
      <c r="M18" s="12"/>
    </row>
    <row r="19" spans="1:13" ht="12.75">
      <c r="A19">
        <v>2006</v>
      </c>
      <c r="B19" s="12" t="s">
        <v>97</v>
      </c>
      <c r="C19" s="12" t="s">
        <v>181</v>
      </c>
      <c r="D19" s="12" t="s">
        <v>137</v>
      </c>
      <c r="E19" s="12" t="s">
        <v>186</v>
      </c>
      <c r="F19" s="12" t="s">
        <v>183</v>
      </c>
      <c r="H19" s="12"/>
      <c r="I19" s="12"/>
      <c r="K19" s="12"/>
      <c r="M19" s="12"/>
    </row>
    <row r="20" spans="1:13" ht="12.75">
      <c r="A20">
        <v>2005</v>
      </c>
      <c r="B20" s="12" t="s">
        <v>187</v>
      </c>
      <c r="C20" s="12" t="s">
        <v>169</v>
      </c>
      <c r="D20" s="12" t="s">
        <v>124</v>
      </c>
      <c r="E20" s="12" t="s">
        <v>188</v>
      </c>
      <c r="F20" s="12" t="s">
        <v>170</v>
      </c>
      <c r="H20" s="12"/>
      <c r="I20" s="12"/>
      <c r="K20" s="12"/>
      <c r="M20" s="12"/>
    </row>
    <row r="21" spans="1:13" ht="12.75">
      <c r="A21">
        <v>2004</v>
      </c>
      <c r="B21" s="12" t="s">
        <v>179</v>
      </c>
      <c r="C21" s="12" t="s">
        <v>189</v>
      </c>
      <c r="D21" s="12" t="s">
        <v>124</v>
      </c>
      <c r="E21" s="12" t="s">
        <v>134</v>
      </c>
      <c r="F21" s="12" t="s">
        <v>183</v>
      </c>
      <c r="H21" s="12"/>
      <c r="I21" s="12"/>
      <c r="K21" s="12"/>
      <c r="M21" s="12"/>
    </row>
    <row r="22" spans="1:13" ht="12.75">
      <c r="A22">
        <v>2003</v>
      </c>
      <c r="B22" s="12" t="s">
        <v>179</v>
      </c>
      <c r="C22" s="12" t="s">
        <v>169</v>
      </c>
      <c r="D22" s="12" t="s">
        <v>97</v>
      </c>
      <c r="E22" s="12" t="s">
        <v>188</v>
      </c>
      <c r="F22" s="12" t="s">
        <v>190</v>
      </c>
      <c r="H22" s="12"/>
      <c r="I22" s="12"/>
      <c r="K22" s="12"/>
      <c r="M22" s="12"/>
    </row>
    <row r="23" spans="1:6" ht="12.75">
      <c r="A23">
        <v>2002</v>
      </c>
      <c r="B23" s="12" t="s">
        <v>179</v>
      </c>
      <c r="C23" s="12" t="s">
        <v>169</v>
      </c>
      <c r="D23" s="12" t="s">
        <v>97</v>
      </c>
      <c r="E23" s="12" t="s">
        <v>188</v>
      </c>
      <c r="F23" s="12" t="s">
        <v>191</v>
      </c>
    </row>
    <row r="24" ht="12.75">
      <c r="A24">
        <v>2001</v>
      </c>
    </row>
    <row r="25" spans="1:6" ht="12.75">
      <c r="A25">
        <v>2000</v>
      </c>
      <c r="B25" s="12" t="s">
        <v>97</v>
      </c>
      <c r="C25" s="12" t="s">
        <v>178</v>
      </c>
      <c r="D25" s="12" t="s">
        <v>137</v>
      </c>
      <c r="E25" s="12" t="s">
        <v>188</v>
      </c>
      <c r="F25" s="12" t="s">
        <v>170</v>
      </c>
    </row>
  </sheetData>
  <sheetProtection/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GB066628</dc:creator>
  <cp:keywords/>
  <dc:description/>
  <cp:lastModifiedBy>David Float</cp:lastModifiedBy>
  <dcterms:created xsi:type="dcterms:W3CDTF">2013-06-24T20:55:52Z</dcterms:created>
  <dcterms:modified xsi:type="dcterms:W3CDTF">2023-12-03T00:12:59Z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